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База" state="visible" r:id="rId5"/>
    <sheet sheetId="3" name="Расчёт" state="visible" r:id="rId6"/>
    <sheet sheetId="4" name="Проверка" state="visible" r:id="rId7"/>
    <sheet sheetId="5" name="Источники" state="visible" r:id="rId8"/>
  </sheets>
  <definedNames>
    <definedName name="_xlnm.Print_Area" localSheetId="0">'Исходные данные'!$A1:$C28</definedName>
    <definedName name="_xlnm.Print_Titles" localSheetId="0">'Исходные данные'!$1:$4</definedName>
    <definedName name="_xlnm.Print_Area" localSheetId="1">'База'!$A1:$C22</definedName>
    <definedName name="_xlnm.Print_Titles" localSheetId="1">'База'!$1:$4</definedName>
    <definedName name="_xlnm.Print_Area" localSheetId="2">'Расчёт'!$A1:$C28</definedName>
    <definedName name="_xlnm.Print_Titles" localSheetId="2">'Расчёт'!$1:$4</definedName>
    <definedName name="_xlnm.Print_Area" localSheetId="3">'Проверка'!$A1:$C16</definedName>
    <definedName name="_xlnm.Print_Titles" localSheetId="3">'Проверка'!$1:$4</definedName>
    <definedName name="_xlnm.Print_Area" localSheetId="4">'Источники'!$A1:$C13</definedName>
    <definedName name="_xlnm.Print_Titles" localSheetId="4">'Источники'!$1:$4</definedName>
  </definedNames>
  <calcPr calcId="171027" fullCalcOnLoad="1"/>
</workbook>
</file>

<file path=xl/sharedStrings.xml><?xml version="1.0" encoding="utf-8"?>
<sst xmlns="http://schemas.openxmlformats.org/spreadsheetml/2006/main" count="158" uniqueCount="122">
  <si>
    <t>Зимнее удорожание: исходные данные</t>
  </si>
  <si>
    <t>Жёлтые поля заполняет сметчик. Формулы пересчитываются при открытии в Excel.</t>
  </si>
  <si>
    <t>Методика № 325/пр, редакция от 30.03.2026</t>
  </si>
  <si>
    <t>Показатель</t>
  </si>
  <si>
    <t>Значение</t>
  </si>
  <si>
    <t>Основание или пояснение</t>
  </si>
  <si>
    <t>Объект</t>
  </si>
  <si>
    <t>Номер расчёта</t>
  </si>
  <si>
    <t>Дата расчёта</t>
  </si>
  <si>
    <t>Вид строительства</t>
  </si>
  <si>
    <t>Адрес и часть территории</t>
  </si>
  <si>
    <t>Проект организации строительства</t>
  </si>
  <si>
    <t>Календарный план</t>
  </si>
  <si>
    <t>Строительство исключительно летом</t>
  </si>
  <si>
    <t>Пусконаладочные работы</t>
  </si>
  <si>
    <t>Работы подпунктов 3.4, 3.5, 3.6 приложения 2 в отапливаемом помещении при условиях пункта 9</t>
  </si>
  <si>
    <t>Приложение с НДЗ</t>
  </si>
  <si>
    <t>Строка НДЗ</t>
  </si>
  <si>
    <t>Графа НДЗ</t>
  </si>
  <si>
    <t>Температурная зона</t>
  </si>
  <si>
    <t>НДЗ, %</t>
  </si>
  <si>
    <t>Территориальный коэффициент</t>
  </si>
  <si>
    <t>Жилищный коэффициент</t>
  </si>
  <si>
    <t>Ветровой коэффициент</t>
  </si>
  <si>
    <t>Другой применимый коэффициент</t>
  </si>
  <si>
    <t>Расчётный зимний период</t>
  </si>
  <si>
    <t>Документ проверки применимости и выбора НДЗ</t>
  </si>
  <si>
    <t>Применимость по пункту 9</t>
  </si>
  <si>
    <t>Не выводит результат без ответов и оснований</t>
  </si>
  <si>
    <t>Полнота исходных данных</t>
  </si>
  <si>
    <t>Проверяются документы, числовой НДЗ и основания коэффициентов</t>
  </si>
  <si>
    <t>База начисления, руб.</t>
  </si>
  <si>
    <t>Номер объекта</t>
  </si>
  <si>
    <t>Наименование объекта</t>
  </si>
  <si>
    <t>Глава ССРСС для объекта</t>
  </si>
  <si>
    <t>Исходная объектная или локальная смета</t>
  </si>
  <si>
    <t>Единый уровень цен, без НДС</t>
  </si>
  <si>
    <t>Строительные работы, руб.</t>
  </si>
  <si>
    <t>Монтажные работы, руб.</t>
  </si>
  <si>
    <t>ВЗиС по строительным работам, руб.</t>
  </si>
  <si>
    <t>ВЗиС по монтажным работам, руб.</t>
  </si>
  <si>
    <t>Оборудование, руб., вне базы</t>
  </si>
  <si>
    <t>ВЗиС уже включены в суммы работ</t>
  </si>
  <si>
    <t>Основание распределения ВЗиС</t>
  </si>
  <si>
    <t>Исходные суммы уже содержат зимние затраты</t>
  </si>
  <si>
    <t>Полнота и повторное начисление</t>
  </si>
  <si>
    <t>Оборудование показано для контроля, в формуле базы отсутствует</t>
  </si>
  <si>
    <t>База графы 4, руб.</t>
  </si>
  <si>
    <t>Строительные работы + ВЗиС, если они не включены</t>
  </si>
  <si>
    <t>База графы 5, руб.</t>
  </si>
  <si>
    <t>Монтажные работы + ВЗиС, если они не включены</t>
  </si>
  <si>
    <t>Расчёт зимних затрат</t>
  </si>
  <si>
    <t>Статус расчёта</t>
  </si>
  <si>
    <t>Итог выводится после заполнения исходных данных и базы</t>
  </si>
  <si>
    <t>Из исходных данных или базы</t>
  </si>
  <si>
    <t>НДЗ</t>
  </si>
  <si>
    <t>Другой коэффициент</t>
  </si>
  <si>
    <t>НДЗ с поправками</t>
  </si>
  <si>
    <t>НДЗ × применимые коэффициенты</t>
  </si>
  <si>
    <t>Зимние затраты, графа 4, руб.</t>
  </si>
  <si>
    <t>База строительных работ × НДЗ с поправками</t>
  </si>
  <si>
    <t>Зимние затраты, графа 5, руб.</t>
  </si>
  <si>
    <t>База монтажных работ × НДЗ с поправками</t>
  </si>
  <si>
    <t>Всего, графа 8, руб.</t>
  </si>
  <si>
    <t>Сумма граф 4 и 5</t>
  </si>
  <si>
    <t>Графа 4, тыс. руб.</t>
  </si>
  <si>
    <t>Для строки главы 9 ССРСС</t>
  </si>
  <si>
    <t>Графа 5, тыс. руб.</t>
  </si>
  <si>
    <t>Графа 8, тыс. руб.</t>
  </si>
  <si>
    <t>Сумма показанных граф 4 и 5</t>
  </si>
  <si>
    <t>Контроль ошибок</t>
  </si>
  <si>
    <t>Следующие суммы не входят в итог расчёта</t>
  </si>
  <si>
    <t>Ошибочный вариант без ВЗиС, руб.</t>
  </si>
  <si>
    <t>Из исходных работ исключается уже включённая доля ВЗиС</t>
  </si>
  <si>
    <t>Недостающая сумма без ВЗиС, руб.</t>
  </si>
  <si>
    <t>Верный итог минус ошибочный вариант</t>
  </si>
  <si>
    <t>Ошибка с добавлением оборудования, руб.</t>
  </si>
  <si>
    <t>Стоимость приобретения оборудования не входит в базу</t>
  </si>
  <si>
    <t>Завышение из-за оборудования, руб.</t>
  </si>
  <si>
    <t>Ошибочный вариант минус верный итог</t>
  </si>
  <si>
    <t>Проверка расчёта и подписи</t>
  </si>
  <si>
    <t>Проверьте соответствующие исходные поля</t>
  </si>
  <si>
    <t>Документы, норматив и коэффициенты</t>
  </si>
  <si>
    <t>Исходная база и повторное начисление</t>
  </si>
  <si>
    <t>ВЗиС учтены один раз</t>
  </si>
  <si>
    <t>Флаг на листе База определяет, нужно ли прибавлять ВЗиС</t>
  </si>
  <si>
    <t>Оборудование вне базы</t>
  </si>
  <si>
    <t>Осмотрите формулы базы: ссылка на стоимость оборудования отсутствует</t>
  </si>
  <si>
    <t>Отдельные расходы: снег, тепляки, отопление</t>
  </si>
  <si>
    <t>Проверка строки главы 9</t>
  </si>
  <si>
    <t>Сверка суммы граф 4 и 5 с графой 8</t>
  </si>
  <si>
    <t>Контроль в рублях</t>
  </si>
  <si>
    <t>Составил</t>
  </si>
  <si>
    <t>Проверил</t>
  </si>
  <si>
    <t>Дата проверки</t>
  </si>
  <si>
    <t>Нормативные основания</t>
  </si>
  <si>
    <t>Приказ Минстроя России от 25.05.2021 № 325/пр</t>
  </si>
  <si>
    <t>Пункты 9, 11, 13, 17, 18 «г»; приложение 1, строка 82, графа 5; приложение 4, строка 54</t>
  </si>
  <si>
    <t>http://publication.pravo.gov.ru/Document/View/0001202107280029</t>
  </si>
  <si>
    <t>Приказ Минстроя России от 21.03.2025 № 170/пр</t>
  </si>
  <si>
    <t>Изменения к Методике № 325/пр: база, снос, снег, расчётный метод</t>
  </si>
  <si>
    <t>http://publication.pravo.gov.ru/Document/View/0001202509120004</t>
  </si>
  <si>
    <t>Приказ Минстроя России от 30.03.2026 № 192/пр</t>
  </si>
  <si>
    <t>Изменения к приложению 1, строка 55(5), и приложению 4, строка 83(1)</t>
  </si>
  <si>
    <t>http://publication.pravo.gov.ru/Document/View/0001202605040026</t>
  </si>
  <si>
    <t>Редакция методики</t>
  </si>
  <si>
    <t>30.03.2026</t>
  </si>
  <si>
    <t>Проверено 05.10.2026</t>
  </si>
  <si>
    <t>Исходные суммы</t>
  </si>
  <si>
    <t>Заполните суммы по своим сметным документам</t>
  </si>
  <si>
    <t>Все исходные итоги без НДС, в одном уровне цен; ВЗиС задаются раздельно</t>
  </si>
  <si>
    <t>Назначение ведомости</t>
  </si>
  <si>
    <t>Нормативный метод, один объект на расчёт</t>
  </si>
  <si>
    <t>Выбор НДЗ и условий подтверждает сметчик; для разных нормативов составляют отдельные расчёты</t>
  </si>
  <si>
    <t>Процент Excel</t>
  </si>
  <si>
    <t>Введите, например, 1,2%</t>
  </si>
  <si>
    <t>Значение хранится как 0,012; повторное деление на 100 в формулах не выполняется</t>
  </si>
  <si>
    <t>Не применяется без условий пункта 18 «г»</t>
  </si>
  <si>
    <t>При неприменимости впишите 1 и основание этого решения</t>
  </si>
  <si>
    <t>Расчётный метод</t>
  </si>
  <si>
    <t>Пункты 27, 28, 29, 30 и 31</t>
  </si>
  <si>
    <t>Эта ведомость не рассчитывает НДЗ по приложению 3; используйте отдельное обоснование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</si>
</sst>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8" x14ac:knownFonts="1">
    <font>
      <color theme="1"/>
      <family val="2"/>
      <scheme val="minor"/>
      <sz val="11"/>
      <name val="Calibri"/>
    </font>
    <font>
      <b/>
      <color rgb="583D30"/>
      <sz val="14"/>
      <name val="Arial"/>
    </font>
    <font>
      <i/>
      <color rgb="666666"/>
      <sz val="10"/>
      <name val="Arial"/>
    </font>
    <font>
      <color rgb="666666"/>
      <sz val="10"/>
      <name val="Arial"/>
    </font>
    <font>
      <b/>
      <color rgb="FFFFFF"/>
      <sz val="10"/>
      <name val="Arial"/>
    </font>
    <font>
      <color rgb="292422"/>
      <sz val="10"/>
      <name val="Arial"/>
    </font>
    <font>
      <b/>
      <color rgb="292422"/>
      <sz val="10"/>
      <name val="Arial"/>
    </font>
    <font>
      <u/>
      <color rgb="583D3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583D30"/>
      </patternFill>
    </fill>
    <fill>
      <patternFill patternType="solid">
        <fgColor rgb="FFF4D6"/>
      </patternFill>
    </fill>
    <fill>
      <patternFill patternType="solid">
        <fgColor rgb="F0E8E1"/>
      </patternFill>
    </fill>
  </fills>
  <borders count="2">
    <border>
      <left/>
      <right/>
      <top/>
      <bottom/>
      <diagonal/>
    </border>
    <border>
      <left/>
      <right/>
      <top/>
      <bottom style="hair">
        <color rgb="E5DED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1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4" fontId="6" fillId="4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5">
    <dxf>
      <font>
        <b/>
        <color rgb="9C3429"/>
      </font>
      <fill>
        <patternFill patternType="solid">
          <bgColor rgb="FBE7E3"/>
        </patternFill>
      </fill>
    </dxf>
    <dxf>
      <font>
        <b/>
        <color rgb="9C3429"/>
      </font>
      <fill>
        <patternFill patternType="solid">
          <bgColor rgb="FBE7E3"/>
        </patternFill>
      </fill>
    </dxf>
    <dxf>
      <font>
        <b/>
        <color rgb="9C3429"/>
      </font>
      <fill>
        <patternFill patternType="solid">
          <bgColor rgb="FBE7E3"/>
        </patternFill>
      </fill>
    </dxf>
    <dxf>
      <font>
        <b/>
        <color rgb="9C3429"/>
      </font>
      <fill>
        <patternFill patternType="solid">
          <bgColor rgb="FBE7E3"/>
        </patternFill>
      </fill>
    </dxf>
    <dxf>
      <font>
        <b/>
        <color rgb="9C3429"/>
      </font>
      <fill>
        <patternFill patternType="solid">
          <bgColor rgb="FBE7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://publication.pravo.gov.ru/Document/View/0001202107280029" TargetMode="External"/><Relationship Id="rId2" Type="http://schemas.openxmlformats.org/officeDocument/2006/relationships/hyperlink" Target="http://publication.pravo.gov.ru/Document/View/0001202509120004" TargetMode="External"/><Relationship Id="rId3" Type="http://schemas.openxmlformats.org/officeDocument/2006/relationships/hyperlink" Target="http://publication.pravo.gov.ru/Document/View/0001202605040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8"/>
  <sheetViews>
    <sheetView workbookViewId="0" showGridLines="0">
      <pane ySplit="4" topLeftCell="A5" activePane="bottomLeft" state="frozen"/>
      <selection pane="bottomLeft"/>
    </sheetView>
  </sheetViews>
  <sheetFormatPr defaultRowHeight="32" outlineLevelRow="0" outlineLevelCol="0" x14ac:dyDescent="55" customHeight="1"/>
  <cols>
    <col min="1" max="1" width="47" customWidth="1"/>
    <col min="2" max="2" width="49" customWidth="1"/>
    <col min="3" max="3" width="68" customWidth="1"/>
  </cols>
  <sheetData>
    <row r="2" ht="38" customHeight="1" spans="1:1" x14ac:dyDescent="0.25">
      <c r="A2" s="1" t="s">
        <v>0</v>
      </c>
    </row>
    <row r="3" ht="40" customHeight="1" spans="1:2" x14ac:dyDescent="0.25">
      <c r="A3" s="2" t="s">
        <v>1</v>
      </c>
      <c r="B3" s="3" t="s">
        <v>2</v>
      </c>
    </row>
    <row r="4" spans="1:3" x14ac:dyDescent="0.25">
      <c r="A4" s="4" t="s">
        <v>3</v>
      </c>
      <c r="B4" s="4" t="s">
        <v>4</v>
      </c>
      <c r="C4" s="4" t="s">
        <v>5</v>
      </c>
    </row>
    <row r="5" spans="1:3" x14ac:dyDescent="0.25">
      <c r="A5" s="5" t="s">
        <v>6</v>
      </c>
      <c r="B5" s="6"/>
      <c r="C5" s="6"/>
    </row>
    <row r="6" spans="1:3" x14ac:dyDescent="0.25">
      <c r="A6" s="5" t="s">
        <v>7</v>
      </c>
      <c r="B6" s="6"/>
      <c r="C6" s="6"/>
    </row>
    <row r="7" spans="1:3" x14ac:dyDescent="0.25">
      <c r="A7" s="5" t="s">
        <v>8</v>
      </c>
      <c r="B7" s="7"/>
      <c r="C7" s="6"/>
    </row>
    <row r="8" spans="1:3" x14ac:dyDescent="0.25">
      <c r="A8" s="5" t="s">
        <v>9</v>
      </c>
      <c r="B8" s="6"/>
      <c r="C8" s="6"/>
    </row>
    <row r="9" spans="1:3" x14ac:dyDescent="0.25">
      <c r="A9" s="5" t="s">
        <v>10</v>
      </c>
      <c r="B9" s="6"/>
      <c r="C9" s="6"/>
    </row>
    <row r="10" spans="1:3" x14ac:dyDescent="0.25">
      <c r="A10" s="5" t="s">
        <v>11</v>
      </c>
      <c r="B10" s="6"/>
      <c r="C10" s="6"/>
    </row>
    <row r="11" spans="1:3" x14ac:dyDescent="0.25">
      <c r="A11" s="5" t="s">
        <v>12</v>
      </c>
      <c r="B11" s="6"/>
      <c r="C11" s="6"/>
    </row>
    <row r="12" spans="1:3" x14ac:dyDescent="0.25">
      <c r="A12" s="5" t="s">
        <v>13</v>
      </c>
      <c r="B12" s="6"/>
      <c r="C12" s="6"/>
    </row>
    <row r="13" spans="1:3" x14ac:dyDescent="0.25">
      <c r="A13" s="5" t="s">
        <v>14</v>
      </c>
      <c r="B13" s="6"/>
      <c r="C13" s="6"/>
    </row>
    <row r="14" ht="65" customHeight="1" spans="1:3" x14ac:dyDescent="0.25">
      <c r="A14" s="5" t="s">
        <v>15</v>
      </c>
      <c r="B14" s="6"/>
      <c r="C14" s="6"/>
    </row>
    <row r="15" spans="1:3" x14ac:dyDescent="0.25">
      <c r="A15" s="5" t="s">
        <v>16</v>
      </c>
      <c r="B15" s="6"/>
      <c r="C15" s="6"/>
    </row>
    <row r="16" spans="1:3" x14ac:dyDescent="0.25">
      <c r="A16" s="5" t="s">
        <v>17</v>
      </c>
      <c r="B16" s="6"/>
      <c r="C16" s="6"/>
    </row>
    <row r="17" spans="1:3" x14ac:dyDescent="0.25">
      <c r="A17" s="5" t="s">
        <v>18</v>
      </c>
      <c r="B17" s="6"/>
      <c r="C17" s="6"/>
    </row>
    <row r="18" spans="1:3" x14ac:dyDescent="0.25">
      <c r="A18" s="5" t="s">
        <v>19</v>
      </c>
      <c r="B18" s="6"/>
      <c r="C18" s="6"/>
    </row>
    <row r="19" spans="1:3" x14ac:dyDescent="0.25">
      <c r="A19" s="5" t="s">
        <v>20</v>
      </c>
      <c r="B19" s="8"/>
      <c r="C19" s="6"/>
    </row>
    <row r="20" spans="1:3" x14ac:dyDescent="0.25">
      <c r="A20" s="5" t="s">
        <v>21</v>
      </c>
      <c r="B20" s="6"/>
      <c r="C20" s="6"/>
    </row>
    <row r="21" spans="1:3" x14ac:dyDescent="0.25">
      <c r="A21" s="5" t="s">
        <v>22</v>
      </c>
      <c r="B21" s="6"/>
      <c r="C21" s="6"/>
    </row>
    <row r="22" spans="1:3" x14ac:dyDescent="0.25">
      <c r="A22" s="5" t="s">
        <v>23</v>
      </c>
      <c r="B22" s="6"/>
      <c r="C22" s="6"/>
    </row>
    <row r="23" spans="1:3" x14ac:dyDescent="0.25">
      <c r="A23" s="5" t="s">
        <v>24</v>
      </c>
      <c r="B23" s="6"/>
      <c r="C23" s="6"/>
    </row>
    <row r="24" spans="1:3" x14ac:dyDescent="0.25">
      <c r="A24" s="5" t="s">
        <v>25</v>
      </c>
      <c r="B24" s="6"/>
      <c r="C24" s="6"/>
    </row>
    <row r="25" spans="1:3" x14ac:dyDescent="0.25">
      <c r="A25" s="5" t="s">
        <v>26</v>
      </c>
      <c r="B25" s="6"/>
      <c r="C25" s="6"/>
    </row>
    <row r="27" spans="1:3" x14ac:dyDescent="0.25">
      <c r="A27" s="5" t="s">
        <v>27</v>
      </c>
      <c r="B27" s="5" t="str">
        <f>IF(OR(B12="",B13="",B14="",C12="",C13="",C14=""),"Требуется проверка применимости",IF(OR(B12="Да",B13="Да",B14="Да"),"НДЗ не применяется",IF(AND(B12="Нет",B13="Нет",B14="Нет"),"Применимо по исходным данным","Требуется проверка применимости")))</f>
        <v>Требуется проверка применимости</v>
      </c>
      <c r="C27" s="5" t="s">
        <v>28</v>
      </c>
    </row>
    <row r="28" ht="48" customHeight="1" spans="1:3" x14ac:dyDescent="0.25">
      <c r="A28" s="5" t="s">
        <v>29</v>
      </c>
      <c r="B28" s="5" t="str">
        <f>IF(OR(B5="",B6="",B7="",B8="",B9="",B10="",B11="",B15="",B16="",B17="",B18="",B24="",B25="",C15="",C16="",C17="",C18="",C19="",C20="",C21="",C22="",C23="",C24="",C25="",COUNT(B19:B23)&lt;&gt;5,B19&lt;=0,MIN(B20:B23)&lt;=0),"Требуется заполнить данные и основания","Исходные данные заполнены")</f>
        <v>Требуется заполнить данные и основания</v>
      </c>
      <c r="C28" s="5" t="s">
        <v>30</v>
      </c>
    </row>
  </sheetData>
  <conditionalFormatting sqref="B5:B28">
    <cfRule type="containsText" dxfId="0" priority="1">
      <formula>NOT(ISERROR(SEARCH("Требуется",B5)))</formula>
    </cfRule>
  </conditionalFormatting>
  <dataValidations count="1">
    <dataValidation type="list" allowBlank="1" showErrorMessage="1" errorTitle="Выберите значение" error="Используйте Да или Нет." sqref="B12:B14">
      <formula1>"Да,Нет"</formula1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2"/>
  <sheetViews>
    <sheetView workbookViewId="0" showGridLines="0">
      <pane ySplit="4" topLeftCell="A5" activePane="bottomLeft" state="frozen"/>
      <selection pane="bottomLeft"/>
    </sheetView>
  </sheetViews>
  <sheetFormatPr defaultRowHeight="32" outlineLevelRow="0" outlineLevelCol="0" x14ac:dyDescent="55" customHeight="1"/>
  <cols>
    <col min="1" max="1" width="47" customWidth="1"/>
    <col min="2" max="2" width="49" customWidth="1"/>
    <col min="3" max="3" width="68" customWidth="1"/>
  </cols>
  <sheetData>
    <row r="2" ht="38" customHeight="1" spans="1:1" x14ac:dyDescent="0.25">
      <c r="A2" s="1" t="s">
        <v>31</v>
      </c>
    </row>
    <row r="3" ht="40" customHeight="1" spans="1:2" x14ac:dyDescent="0.25">
      <c r="A3" s="2" t="s">
        <v>1</v>
      </c>
      <c r="B3" s="3" t="s">
        <v>2</v>
      </c>
    </row>
    <row r="4" spans="1:3" x14ac:dyDescent="0.25">
      <c r="A4" s="4" t="s">
        <v>3</v>
      </c>
      <c r="B4" s="4" t="s">
        <v>4</v>
      </c>
      <c r="C4" s="4" t="s">
        <v>5</v>
      </c>
    </row>
    <row r="5" spans="1:3" x14ac:dyDescent="0.25">
      <c r="A5" s="5" t="s">
        <v>32</v>
      </c>
      <c r="B5" s="6"/>
      <c r="C5" s="6"/>
    </row>
    <row r="6" spans="1:3" x14ac:dyDescent="0.25">
      <c r="A6" s="5" t="s">
        <v>33</v>
      </c>
      <c r="B6" s="6"/>
      <c r="C6" s="6"/>
    </row>
    <row r="7" spans="1:3" x14ac:dyDescent="0.25">
      <c r="A7" s="5" t="s">
        <v>34</v>
      </c>
      <c r="B7" s="6"/>
      <c r="C7" s="6"/>
    </row>
    <row r="8" spans="1:3" x14ac:dyDescent="0.25">
      <c r="A8" s="5" t="s">
        <v>35</v>
      </c>
      <c r="B8" s="6"/>
      <c r="C8" s="6"/>
    </row>
    <row r="9" spans="1:3" x14ac:dyDescent="0.25">
      <c r="A9" s="5" t="s">
        <v>36</v>
      </c>
      <c r="B9" s="6"/>
      <c r="C9" s="6"/>
    </row>
    <row r="10" spans="1:3" x14ac:dyDescent="0.25">
      <c r="A10" s="5" t="s">
        <v>37</v>
      </c>
      <c r="B10" s="9"/>
      <c r="C10" s="6"/>
    </row>
    <row r="11" spans="1:3" x14ac:dyDescent="0.25">
      <c r="A11" s="5" t="s">
        <v>38</v>
      </c>
      <c r="B11" s="9"/>
      <c r="C11" s="6"/>
    </row>
    <row r="12" spans="1:3" x14ac:dyDescent="0.25">
      <c r="A12" s="5" t="s">
        <v>39</v>
      </c>
      <c r="B12" s="9"/>
      <c r="C12" s="6"/>
    </row>
    <row r="13" spans="1:3" x14ac:dyDescent="0.25">
      <c r="A13" s="5" t="s">
        <v>40</v>
      </c>
      <c r="B13" s="9"/>
      <c r="C13" s="6"/>
    </row>
    <row r="14" spans="1:3" x14ac:dyDescent="0.25">
      <c r="A14" s="5" t="s">
        <v>41</v>
      </c>
      <c r="B14" s="9"/>
      <c r="C14" s="6"/>
    </row>
    <row r="15" spans="1:3" x14ac:dyDescent="0.25">
      <c r="A15" s="5" t="s">
        <v>42</v>
      </c>
      <c r="B15" s="6"/>
      <c r="C15" s="6"/>
    </row>
    <row r="16" spans="1:3" x14ac:dyDescent="0.25">
      <c r="A16" s="5" t="s">
        <v>43</v>
      </c>
      <c r="B16" s="6"/>
      <c r="C16" s="6"/>
    </row>
    <row r="17" spans="1:3" x14ac:dyDescent="0.25">
      <c r="A17" s="5" t="s">
        <v>44</v>
      </c>
      <c r="B17" s="6"/>
      <c r="C17" s="6"/>
    </row>
    <row r="20" ht="48" customHeight="1" spans="1:3" x14ac:dyDescent="0.25">
      <c r="A20" s="5" t="s">
        <v>45</v>
      </c>
      <c r="B20" s="5" t="str">
        <f>IF(B17="Да","Требуется исключить повторное начисление",IF(OR(B5="",B6="",B7="",B8="",B9="",B16="",COUNT(B10:B14)&lt;&gt;5,MIN(B10:B14)&lt;0,NOT(ISNUMBER(B7)),B7&lt;1,B7&gt;7,AND(B15&lt;&gt;"Да",B15&lt;&gt;"Нет"),B17&lt;&gt;"Нет",C10="",C11="",C12="",C13="",C14="",C15="",C16="",C17=""),"Требуется заполнить базу и основания","База заполнена"))</f>
        <v>Требуется заполнить базу и основания</v>
      </c>
      <c r="C20" s="5" t="s">
        <v>46</v>
      </c>
    </row>
    <row r="21" spans="1:3" x14ac:dyDescent="0.25">
      <c r="A21" s="5" t="s">
        <v>47</v>
      </c>
      <c r="B21" s="10">
        <f>IF(B20="База заполнена",B10+IF(B15="Да",0,B12),"")</f>
      </c>
      <c r="C21" s="5" t="s">
        <v>48</v>
      </c>
    </row>
    <row r="22" spans="1:3" x14ac:dyDescent="0.25">
      <c r="A22" s="5" t="s">
        <v>49</v>
      </c>
      <c r="B22" s="10">
        <f>IF(B20="База заполнена",B11+IF(B15="Да",0,B13),"")</f>
      </c>
      <c r="C22" s="5" t="s">
        <v>50</v>
      </c>
    </row>
  </sheetData>
  <conditionalFormatting sqref="B5:B22">
    <cfRule type="containsText" dxfId="1" priority="1">
      <formula>NOT(ISERROR(SEARCH("Требуется",B5)))</formula>
    </cfRule>
  </conditionalFormatting>
  <dataValidations count="3">
    <dataValidation type="list" allowBlank="1" showErrorMessage="1" errorTitle="Выберите значение" error="Используйте Да или Нет." sqref="B15">
      <formula1>"Да,Нет"</formula1>
    </dataValidation>
    <dataValidation type="list" allowBlank="1" showErrorMessage="1" errorTitle="Выберите значение" error="Используйте Да или Нет." sqref="B17">
      <formula1>"Да,Нет"</formula1>
    </dataValidation>
    <dataValidation type="whole" allowBlank="1" showErrorMessage="1" error="Нужна глава с 1 по 7." sqref="B7">
      <formula1>1</formula1>
      <formula2>7</formula2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83D30"/>
    <pageSetUpPr fitToPage="1"/>
  </sheetPr>
  <dimension ref="A2:C28"/>
  <sheetViews>
    <sheetView workbookViewId="0" showGridLines="0">
      <pane ySplit="4" topLeftCell="A5" activePane="bottomLeft" state="frozen"/>
      <selection pane="bottomLeft"/>
    </sheetView>
  </sheetViews>
  <sheetFormatPr defaultRowHeight="32" outlineLevelRow="0" outlineLevelCol="0" x14ac:dyDescent="55" customHeight="1"/>
  <cols>
    <col min="1" max="1" width="47" customWidth="1"/>
    <col min="2" max="2" width="49" customWidth="1"/>
    <col min="3" max="3" width="68" customWidth="1"/>
  </cols>
  <sheetData>
    <row r="2" ht="38" customHeight="1" spans="1:1" x14ac:dyDescent="0.25">
      <c r="A2" s="1" t="s">
        <v>51</v>
      </c>
    </row>
    <row r="3" ht="40" customHeight="1" spans="1:2" x14ac:dyDescent="0.25">
      <c r="A3" s="2" t="s">
        <v>1</v>
      </c>
      <c r="B3" s="3" t="s">
        <v>2</v>
      </c>
    </row>
    <row r="4" spans="1:3" x14ac:dyDescent="0.25">
      <c r="A4" s="4" t="s">
        <v>3</v>
      </c>
      <c r="B4" s="4" t="s">
        <v>4</v>
      </c>
      <c r="C4" s="4" t="s">
        <v>5</v>
      </c>
    </row>
    <row r="5" spans="1:3" x14ac:dyDescent="0.25">
      <c r="A5" s="5" t="s">
        <v>52</v>
      </c>
      <c r="B5" s="5" t="str">
        <f>IF('Исходные данные'!B27&lt;&gt;"Применимо по исходным данным",'Исходные данные'!B27,IF('Исходные данные'!B28&lt;&gt;"Исходные данные заполнены",'Исходные данные'!B28,IF('База'!B20&lt;&gt;"База заполнена",'База'!B20,"Расчёт выполнен")))</f>
        <v>Требуется проверка применимости</v>
      </c>
      <c r="C5" s="5" t="s">
        <v>53</v>
      </c>
    </row>
    <row r="7" spans="1:3" x14ac:dyDescent="0.25">
      <c r="A7" s="5" t="s">
        <v>47</v>
      </c>
      <c r="B7" s="10">
        <f>IF(B5="Расчёт выполнен",'База'!B21,"")</f>
      </c>
      <c r="C7" s="5" t="s">
        <v>54</v>
      </c>
    </row>
    <row r="8" spans="1:3" x14ac:dyDescent="0.25">
      <c r="A8" s="5" t="s">
        <v>49</v>
      </c>
      <c r="B8" s="10">
        <f>IF(B5="Расчёт выполнен",'База'!B22,"")</f>
      </c>
      <c r="C8" s="5" t="s">
        <v>54</v>
      </c>
    </row>
    <row r="9" spans="1:3" x14ac:dyDescent="0.25">
      <c r="A9" s="5" t="s">
        <v>55</v>
      </c>
      <c r="B9" s="11">
        <f>IF(B5="Расчёт выполнен",'Исходные данные'!B19,"")</f>
      </c>
      <c r="C9" s="5" t="s">
        <v>54</v>
      </c>
    </row>
    <row r="10" spans="1:3" x14ac:dyDescent="0.25">
      <c r="A10" s="5" t="s">
        <v>21</v>
      </c>
      <c r="B10" s="12">
        <f>IF(B5="Расчёт выполнен",'Исходные данные'!B20,"")</f>
      </c>
      <c r="C10" s="5" t="s">
        <v>54</v>
      </c>
    </row>
    <row r="11" spans="1:3" x14ac:dyDescent="0.25">
      <c r="A11" s="5" t="s">
        <v>22</v>
      </c>
      <c r="B11" s="12">
        <f>IF(B5="Расчёт выполнен",'Исходные данные'!B21,"")</f>
      </c>
      <c r="C11" s="5" t="s">
        <v>54</v>
      </c>
    </row>
    <row r="12" spans="1:3" x14ac:dyDescent="0.25">
      <c r="A12" s="5" t="s">
        <v>23</v>
      </c>
      <c r="B12" s="12">
        <f>IF(B5="Расчёт выполнен",'Исходные данные'!B22,"")</f>
      </c>
      <c r="C12" s="5" t="s">
        <v>54</v>
      </c>
    </row>
    <row r="13" spans="1:3" x14ac:dyDescent="0.25">
      <c r="A13" s="5" t="s">
        <v>56</v>
      </c>
      <c r="B13" s="12">
        <f>IF(B5="Расчёт выполнен",'Исходные данные'!B23,"")</f>
      </c>
      <c r="C13" s="5" t="s">
        <v>54</v>
      </c>
    </row>
    <row r="14" spans="1:3" x14ac:dyDescent="0.25">
      <c r="A14" s="5" t="s">
        <v>57</v>
      </c>
      <c r="B14" s="11">
        <f>IF(B5="Расчёт выполнен",B9*B10*B11*B12*B13,"")</f>
      </c>
      <c r="C14" s="5" t="s">
        <v>58</v>
      </c>
    </row>
    <row r="15" spans="1:3" x14ac:dyDescent="0.25">
      <c r="A15" s="5" t="s">
        <v>59</v>
      </c>
      <c r="B15" s="10">
        <f>IF(B5="Расчёт выполнен",ROUND(B7*B14,2),"")</f>
      </c>
      <c r="C15" s="5" t="s">
        <v>60</v>
      </c>
    </row>
    <row r="16" spans="1:3" x14ac:dyDescent="0.25">
      <c r="A16" s="5" t="s">
        <v>61</v>
      </c>
      <c r="B16" s="10">
        <f>IF(B5="Расчёт выполнен",ROUND(B8*B14,2),"")</f>
      </c>
      <c r="C16" s="5" t="s">
        <v>62</v>
      </c>
    </row>
    <row r="17" spans="1:3" x14ac:dyDescent="0.25">
      <c r="A17" s="13" t="s">
        <v>63</v>
      </c>
      <c r="B17" s="14">
        <f>IF(B5="Расчёт выполнен",SUM(B15:B16),"")</f>
      </c>
      <c r="C17" s="13" t="s">
        <v>64</v>
      </c>
    </row>
    <row r="19" spans="1:3" x14ac:dyDescent="0.25">
      <c r="A19" s="5" t="s">
        <v>65</v>
      </c>
      <c r="B19" s="10">
        <f>IF(B5="Расчёт выполнен",ROUND(B15/1000,2),"")</f>
      </c>
      <c r="C19" s="5" t="s">
        <v>66</v>
      </c>
    </row>
    <row r="20" spans="1:3" x14ac:dyDescent="0.25">
      <c r="A20" s="5" t="s">
        <v>67</v>
      </c>
      <c r="B20" s="10">
        <f>IF(B5="Расчёт выполнен",ROUND(B16/1000,2),"")</f>
      </c>
      <c r="C20" s="5" t="s">
        <v>66</v>
      </c>
    </row>
    <row r="21" spans="1:3" x14ac:dyDescent="0.25">
      <c r="A21" s="13" t="s">
        <v>68</v>
      </c>
      <c r="B21" s="14">
        <f>IF(B5="Расчёт выполнен",SUM(B19:B20),"")</f>
      </c>
      <c r="C21" s="13" t="s">
        <v>69</v>
      </c>
    </row>
    <row r="23" spans="1:3" x14ac:dyDescent="0.25">
      <c r="A23" s="5" t="s">
        <v>70</v>
      </c>
      <c r="B23" s="5"/>
      <c r="C23" s="5" t="s">
        <v>71</v>
      </c>
    </row>
    <row r="25" spans="1:3" x14ac:dyDescent="0.25">
      <c r="A25" s="5" t="s">
        <v>72</v>
      </c>
      <c r="B25" s="10">
        <f>IF(B5="Расчёт выполнен",ROUND(('База'!B10+'База'!B11-IF('База'!B15="Да",'База'!B12+'База'!B13,0))*B14,2),"")</f>
      </c>
      <c r="C25" s="5" t="s">
        <v>73</v>
      </c>
    </row>
    <row r="26" spans="1:3" x14ac:dyDescent="0.25">
      <c r="A26" s="5" t="s">
        <v>74</v>
      </c>
      <c r="B26" s="10">
        <f>IF(B5="Расчёт выполнен",B17-B25,"")</f>
      </c>
      <c r="C26" s="5" t="s">
        <v>75</v>
      </c>
    </row>
    <row r="27" spans="1:3" x14ac:dyDescent="0.25">
      <c r="A27" s="5" t="s">
        <v>76</v>
      </c>
      <c r="B27" s="10">
        <f>IF(B5="Расчёт выполнен",ROUND((SUM(B7:B8)+'База'!B14)*B14,2),"")</f>
      </c>
      <c r="C27" s="5" t="s">
        <v>77</v>
      </c>
    </row>
    <row r="28" spans="1:3" x14ac:dyDescent="0.25">
      <c r="A28" s="5" t="s">
        <v>78</v>
      </c>
      <c r="B28" s="10">
        <f>IF(B5="Расчёт выполнен",B27-B17,"")</f>
      </c>
      <c r="C28" s="5" t="s">
        <v>79</v>
      </c>
    </row>
  </sheetData>
  <conditionalFormatting sqref="B5:B28">
    <cfRule type="containsText" dxfId="2" priority="1">
      <formula>NOT(ISERROR(SEARCH("Требуется",B5)))</formula>
    </cfRule>
  </conditionalFormatting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6"/>
  <sheetViews>
    <sheetView workbookViewId="0" showGridLines="0">
      <pane ySplit="4" topLeftCell="A5" activePane="bottomLeft" state="frozen"/>
      <selection pane="bottomLeft"/>
    </sheetView>
  </sheetViews>
  <sheetFormatPr defaultRowHeight="32" outlineLevelRow="0" outlineLevelCol="0" x14ac:dyDescent="55" customHeight="1"/>
  <cols>
    <col min="1" max="1" width="47" customWidth="1"/>
    <col min="2" max="2" width="49" customWidth="1"/>
    <col min="3" max="3" width="68" customWidth="1"/>
  </cols>
  <sheetData>
    <row r="2" ht="38" customHeight="1" spans="1:1" x14ac:dyDescent="0.25">
      <c r="A2" s="1" t="s">
        <v>80</v>
      </c>
    </row>
    <row r="3" ht="40" customHeight="1" spans="1:2" x14ac:dyDescent="0.25">
      <c r="A3" s="2" t="s">
        <v>1</v>
      </c>
      <c r="B3" s="3" t="s">
        <v>2</v>
      </c>
    </row>
    <row r="4" spans="1:3" x14ac:dyDescent="0.25">
      <c r="A4" s="4" t="s">
        <v>3</v>
      </c>
      <c r="B4" s="4" t="s">
        <v>4</v>
      </c>
      <c r="C4" s="4" t="s">
        <v>5</v>
      </c>
    </row>
    <row r="5" spans="1:3" x14ac:dyDescent="0.25">
      <c r="A5" s="5" t="s">
        <v>27</v>
      </c>
      <c r="B5" s="5" t="str">
        <f>'Исходные данные'!B27</f>
        <v>Требуется проверка применимости</v>
      </c>
      <c r="C5" s="5" t="s">
        <v>81</v>
      </c>
    </row>
    <row r="6" spans="1:3" x14ac:dyDescent="0.25">
      <c r="A6" s="5" t="s">
        <v>82</v>
      </c>
      <c r="B6" s="5" t="str">
        <f>'Исходные данные'!B28</f>
        <v>Требуется заполнить данные и основания</v>
      </c>
      <c r="C6" s="5" t="s">
        <v>81</v>
      </c>
    </row>
    <row r="7" spans="1:3" x14ac:dyDescent="0.25">
      <c r="A7" s="5" t="s">
        <v>83</v>
      </c>
      <c r="B7" s="5" t="str">
        <f>'База'!B20</f>
        <v>Требуется заполнить базу и основания</v>
      </c>
      <c r="C7" s="5" t="s">
        <v>81</v>
      </c>
    </row>
    <row r="8" spans="1:3" x14ac:dyDescent="0.25">
      <c r="A8" s="5" t="s">
        <v>84</v>
      </c>
      <c r="B8" s="5" t="str">
        <f>IF('База'!B15="","Требуется проверка",IF('База'!B15="Да","ВЗиС повторно не прибавляются","ВЗиС прибавляются отдельно"))</f>
        <v>Требуется проверка</v>
      </c>
      <c r="C8" s="5" t="s">
        <v>85</v>
      </c>
    </row>
    <row r="9" spans="1:3" x14ac:dyDescent="0.25">
      <c r="A9" s="5" t="s">
        <v>86</v>
      </c>
      <c r="B9" s="5" t="str">
        <f>IF('Расчёт'!B5="Расчёт выполнен","Оборудование не включено в базу","Требуется заполнить расчёт")</f>
        <v>Требуется заполнить расчёт</v>
      </c>
      <c r="C9" s="5" t="s">
        <v>87</v>
      </c>
    </row>
    <row r="10" spans="1:3" x14ac:dyDescent="0.25">
      <c r="A10" s="5" t="s">
        <v>88</v>
      </c>
      <c r="B10" s="6"/>
      <c r="C10" s="6"/>
    </row>
    <row r="11" spans="1:3" x14ac:dyDescent="0.25">
      <c r="A11" s="5" t="s">
        <v>89</v>
      </c>
      <c r="B11" s="6"/>
      <c r="C11" s="6"/>
    </row>
    <row r="12" spans="1:3" x14ac:dyDescent="0.25">
      <c r="A12" s="5" t="s">
        <v>90</v>
      </c>
      <c r="B12" s="10" t="str">
        <f>IF('Расчёт'!B5="Расчёт выполнен",'Расчёт'!B17-SUM('Расчёт'!B15:B16),"Требуется заполнить расчёт")</f>
        <v>Требуется заполнить расчёт</v>
      </c>
      <c r="C12" s="5" t="s">
        <v>91</v>
      </c>
    </row>
    <row r="14" spans="1:3" x14ac:dyDescent="0.25">
      <c r="A14" s="5" t="s">
        <v>92</v>
      </c>
      <c r="B14" s="6"/>
      <c r="C14" s="6"/>
    </row>
    <row r="15" spans="1:3" x14ac:dyDescent="0.25">
      <c r="A15" s="5" t="s">
        <v>93</v>
      </c>
      <c r="B15" s="6"/>
      <c r="C15" s="6"/>
    </row>
    <row r="16" spans="1:3" x14ac:dyDescent="0.25">
      <c r="A16" s="5" t="s">
        <v>94</v>
      </c>
      <c r="B16" s="7"/>
      <c r="C16" s="6"/>
    </row>
  </sheetData>
  <conditionalFormatting sqref="B5:B16">
    <cfRule type="containsText" dxfId="3" priority="1">
      <formula>NOT(ISERROR(SEARCH("Требуется",B5)))</formula>
    </cfRule>
  </conditionalFormatting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3"/>
  <sheetViews>
    <sheetView workbookViewId="0" showGridLines="0">
      <pane ySplit="4" topLeftCell="A5" activePane="bottomLeft" state="frozen"/>
      <selection pane="bottomLeft"/>
    </sheetView>
  </sheetViews>
  <sheetFormatPr defaultRowHeight="32" outlineLevelRow="0" outlineLevelCol="0" x14ac:dyDescent="55" customHeight="1"/>
  <cols>
    <col min="1" max="1" width="48" customWidth="1"/>
    <col min="2" max="2" width="53" customWidth="1"/>
    <col min="3" max="3" width="70" customWidth="1"/>
  </cols>
  <sheetData>
    <row r="2" ht="38" customHeight="1" spans="1:1" x14ac:dyDescent="0.25">
      <c r="A2" s="1" t="s">
        <v>95</v>
      </c>
    </row>
    <row r="3" ht="40" customHeight="1" spans="1:2" x14ac:dyDescent="0.25">
      <c r="A3" s="2" t="s">
        <v>1</v>
      </c>
      <c r="B3" s="3" t="s">
        <v>2</v>
      </c>
    </row>
    <row r="4" spans="1:3" x14ac:dyDescent="0.25">
      <c r="A4" s="4" t="s">
        <v>3</v>
      </c>
      <c r="B4" s="4" t="s">
        <v>4</v>
      </c>
      <c r="C4" s="4" t="s">
        <v>5</v>
      </c>
    </row>
    <row r="5" ht="75" customHeight="1" spans="1:3" x14ac:dyDescent="0.25">
      <c r="A5" s="5" t="s">
        <v>96</v>
      </c>
      <c r="B5" s="5" t="s">
        <v>97</v>
      </c>
      <c r="C5" s="15" t="s">
        <v>98</v>
      </c>
    </row>
    <row r="6" ht="60" customHeight="1" spans="1:3" x14ac:dyDescent="0.25">
      <c r="A6" s="5" t="s">
        <v>99</v>
      </c>
      <c r="B6" s="5" t="s">
        <v>100</v>
      </c>
      <c r="C6" s="15" t="s">
        <v>101</v>
      </c>
    </row>
    <row r="7" ht="60" customHeight="1" spans="1:3" x14ac:dyDescent="0.25">
      <c r="A7" s="5" t="s">
        <v>102</v>
      </c>
      <c r="B7" s="5" t="s">
        <v>103</v>
      </c>
      <c r="C7" s="15" t="s">
        <v>104</v>
      </c>
    </row>
    <row r="8" spans="1:3" x14ac:dyDescent="0.25">
      <c r="A8" s="5" t="s">
        <v>105</v>
      </c>
      <c r="B8" s="5" t="s">
        <v>106</v>
      </c>
      <c r="C8" s="5" t="s">
        <v>107</v>
      </c>
    </row>
    <row r="9" spans="1:3" x14ac:dyDescent="0.25">
      <c r="A9" s="5" t="s">
        <v>108</v>
      </c>
      <c r="B9" s="5" t="s">
        <v>109</v>
      </c>
      <c r="C9" s="5" t="s">
        <v>110</v>
      </c>
    </row>
    <row r="10" spans="1:3" x14ac:dyDescent="0.25">
      <c r="A10" s="5" t="s">
        <v>111</v>
      </c>
      <c r="B10" s="5" t="s">
        <v>112</v>
      </c>
      <c r="C10" s="5" t="s">
        <v>113</v>
      </c>
    </row>
    <row r="11" spans="1:3" x14ac:dyDescent="0.25">
      <c r="A11" s="5" t="s">
        <v>114</v>
      </c>
      <c r="B11" s="5" t="s">
        <v>115</v>
      </c>
      <c r="C11" s="5" t="s">
        <v>116</v>
      </c>
    </row>
    <row r="12" spans="1:3" x14ac:dyDescent="0.25">
      <c r="A12" s="5" t="s">
        <v>22</v>
      </c>
      <c r="B12" s="5" t="s">
        <v>117</v>
      </c>
      <c r="C12" s="5" t="s">
        <v>118</v>
      </c>
    </row>
    <row r="13" spans="1:3" x14ac:dyDescent="0.25">
      <c r="A13" s="5" t="s">
        <v>119</v>
      </c>
      <c r="B13" s="5" t="s">
        <v>120</v>
      </c>
      <c r="C13" s="5" t="s">
        <v>121</v>
      </c>
    </row>
  </sheetData>
  <conditionalFormatting sqref="B5:B13">
    <cfRule type="containsText" dxfId="4" priority="1">
      <formula>NOT(ISERROR(SEARCH("Требуется",B5)))</formula>
    </cfRule>
  </conditionalFormatting>
  <hyperlinks>
    <hyperlink ref="C5" r:id="rId1"/>
    <hyperlink ref="C6" r:id="rId2"/>
    <hyperlink ref="C7" r:id="rId3"/>
  </hyperlink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Исходные данные</vt:lpstr>
      <vt:lpstr>База</vt:lpstr>
      <vt:lpstr>Расчёт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