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Было-стало" state="visible" r:id="rId5"/>
    <sheet sheetId="3" name="Проверка" state="visible" r:id="rId6"/>
  </sheets>
  <definedNames>
    <definedName name="_xlnm.Print_Area" localSheetId="0">'Паспорт'!$A1:$B25</definedName>
    <definedName name="_xlnm.Print_Area" localSheetId="1">'Было-стало'!$A1:$C36</definedName>
    <definedName name="_xlnm.Print_Area" localSheetId="2">'Проверка'!$A1:$C15</definedName>
  </definedNames>
  <calcPr calcId="171027" fullCalcOnLoad="1"/>
</workbook>
</file>

<file path=xl/sharedStrings.xml><?xml version="1.0" encoding="utf-8"?>
<sst xmlns="http://schemas.openxmlformats.org/spreadsheetml/2006/main" count="92" uniqueCount="86">
  <si>
    <t>Паспорт замены</t>
  </si>
  <si>
    <t>Авторская рабочая таблица</t>
  </si>
  <si>
    <t>Не унифицированная форма и не приложение 13 к Методике № 421/пр</t>
  </si>
  <si>
    <t>Реквизит</t>
  </si>
  <si>
    <t>Значение</t>
  </si>
  <si>
    <t>Объект</t>
  </si>
  <si>
    <t>Номер ЛСР</t>
  </si>
  <si>
    <t>Номер позиции</t>
  </si>
  <si>
    <t>Метод расчёта</t>
  </si>
  <si>
    <t>Нормативная база и редакция</t>
  </si>
  <si>
    <t>Дата ведомости</t>
  </si>
  <si>
    <t>Уровень сравнения цен</t>
  </si>
  <si>
    <t>Регион, зона, период текущих цен</t>
  </si>
  <si>
    <t>Исходный проектный документ и лист</t>
  </si>
  <si>
    <t>Изменённый документ, лист, номер изменения</t>
  </si>
  <si>
    <t>Статус согласования</t>
  </si>
  <si>
    <t>Нормативное основание</t>
  </si>
  <si>
    <t>Составитель, ФИО</t>
  </si>
  <si>
    <t>Проверяющий, ФИО</t>
  </si>
  <si>
    <t>Комментарий</t>
  </si>
  <si>
    <t>Источник нормы и расхода</t>
  </si>
  <si>
    <t>https://fgiscs.minstroyrf.ru/api/FrsnDocument/DocDataByGuid/18e59caa-c371-462e-a10f-0cbaba81104b</t>
  </si>
  <si>
    <t>Источник цен примера</t>
  </si>
  <si>
    <t>ФСБЦ-2022: 04.3.01.09-0014 и 04.3.01.09-0015; уровень на 01.01.2022</t>
  </si>
  <si>
    <t>Порядок заполнения</t>
  </si>
  <si>
    <t>Жёлтые ячейки редактируются. На листе Было-стало укажите два расхода и источники цен. Проверка показывает незаполненные реквизиты и расхождения.</t>
  </si>
  <si>
    <t>Расчёт замены материала</t>
  </si>
  <si>
    <t>Работа и объёмы</t>
  </si>
  <si>
    <t>Исходные данные</t>
  </si>
  <si>
    <t>Примечание</t>
  </si>
  <si>
    <t>Совпадает с паспортом</t>
  </si>
  <si>
    <t>Шифр нормы</t>
  </si>
  <si>
    <t>База и редакция указаны в паспорте</t>
  </si>
  <si>
    <t>Наименование работы</t>
  </si>
  <si>
    <t>Проектная технология</t>
  </si>
  <si>
    <t>Единица объёма работы</t>
  </si>
  <si>
    <t>Единицы общего и изменяемого объёма совпадают</t>
  </si>
  <si>
    <t>Размер измерителя нормы</t>
  </si>
  <si>
    <t>100 м² в учебном примере</t>
  </si>
  <si>
    <t>Общий объём работы</t>
  </si>
  <si>
    <t>По проекту</t>
  </si>
  <si>
    <t>Изменяемый объём</t>
  </si>
  <si>
    <t>Только участок замены</t>
  </si>
  <si>
    <t>Вид изменения</t>
  </si>
  <si>
    <t>Изменение нормы проверяют отдельно</t>
  </si>
  <si>
    <t>Ресурсная часть</t>
  </si>
  <si>
    <t>Исходный ресурс</t>
  </si>
  <si>
    <t>Новый ресурс</t>
  </si>
  <si>
    <t>Код</t>
  </si>
  <si>
    <t>Наименование и характеристики</t>
  </si>
  <si>
    <t>Единица материала</t>
  </si>
  <si>
    <t>Расход на измеритель</t>
  </si>
  <si>
    <t>Цена за единицу, руб.</t>
  </si>
  <si>
    <t>Уровень цен</t>
  </si>
  <si>
    <t>Источник цены</t>
  </si>
  <si>
    <t>Количество до</t>
  </si>
  <si>
    <t>Исключаемое количество</t>
  </si>
  <si>
    <t>Добавляемое количество</t>
  </si>
  <si>
    <t>Количество после</t>
  </si>
  <si>
    <t>Стоимость до, руб.</t>
  </si>
  <si>
    <t>Исключаемая стоимость, руб.</t>
  </si>
  <si>
    <t>Добавляемая стоимость, руб.</t>
  </si>
  <si>
    <t>Стоимость после, руб.</t>
  </si>
  <si>
    <t>Разница по материалу, руб.</t>
  </si>
  <si>
    <t>Только материал; полный итог сметы не рассчитан</t>
  </si>
  <si>
    <t>Проверка замены</t>
  </si>
  <si>
    <t>Проверка</t>
  </si>
  <si>
    <t>Результат</t>
  </si>
  <si>
    <t>Действие при замечании</t>
  </si>
  <si>
    <t>Границы изменяемого участка</t>
  </si>
  <si>
    <t>Участок не превышает общий объём; отрицательные площади недопустимы</t>
  </si>
  <si>
    <t>Единицы материалов</t>
  </si>
  <si>
    <t>Подтвердить перевод единиц и коэффициент</t>
  </si>
  <si>
    <t>Привести цены к одному уровню по принятому методу</t>
  </si>
  <si>
    <t>Источники цен</t>
  </si>
  <si>
    <t>Приложить документы об источниках обеих цен</t>
  </si>
  <si>
    <t>Проектное основание</t>
  </si>
  <si>
    <t>Указать исходный и изменённый документы, листы и версии</t>
  </si>
  <si>
    <t>Пункт методики и применимые положения своего сборника</t>
  </si>
  <si>
    <t>Баланс количества</t>
  </si>
  <si>
    <t>Ноль означает сохранение общей потребности; иной расход обосновать</t>
  </si>
  <si>
    <t>Исключаемая стоимость</t>
  </si>
  <si>
    <t>Сверить исключение исходного ресурса в смете</t>
  </si>
  <si>
    <t>Реквизиты ЛСР и позиции</t>
  </si>
  <si>
    <t>Указать одну ЛСР и совпадающие номера позиции</t>
  </si>
  <si>
    <t>Проверить фактическое решение по проекту, составителя и проверяющего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</si>
</sst>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000"/>
  </numFmts>
  <fonts count="5" x14ac:knownFonts="1">
    <font>
      <color theme="1"/>
      <family val="2"/>
      <scheme val="minor"/>
      <sz val="11"/>
      <name val="Calibri"/>
    </font>
    <font>
      <color rgb="FF292524"/>
      <sz val="11"/>
      <name val="Arial"/>
    </font>
    <font>
      <b/>
      <sz val="15"/>
      <name val="Arial"/>
    </font>
    <font>
      <b/>
      <color rgb="FFFFFFFF"/>
      <sz val="11"/>
      <name val="Arial"/>
    </font>
    <font>
      <b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49372C"/>
      </patternFill>
    </fill>
    <fill>
      <patternFill patternType="solid">
        <fgColor rgb="FFFFF5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 wrapText="1"/>
    </xf>
    <xf numFmtId="0" fontId="3" fillId="2" borderId="0" xfId="0" applyFont="1" applyFill="1"/>
    <xf numFmtId="0" fontId="1" fillId="3" borderId="0" xfId="0" applyFont="1" applyFill="1" applyAlignment="1" applyProtection="1">
      <alignment vertical="center" wrapText="1"/>
      <protection locked="0"/>
    </xf>
    <xf numFmtId="164" fontId="1" fillId="3" borderId="0" xfId="0" applyNumberFormat="1" applyFont="1" applyFill="1" applyAlignment="1" applyProtection="1">
      <alignment vertical="center" wrapText="1"/>
      <protection locked="0"/>
    </xf>
    <xf numFmtId="4" fontId="1" fillId="3" borderId="0" xfId="0" applyNumberFormat="1" applyFont="1" applyFill="1" applyAlignment="1" applyProtection="1">
      <alignment vertical="center" wrapText="1"/>
      <protection locked="0"/>
    </xf>
    <xf numFmtId="165" fontId="1" fillId="0" borderId="0" xfId="0" applyNumberFormat="1" applyFont="1" applyAlignment="1" applyProtection="1">
      <alignment vertical="center" wrapText="1"/>
    </xf>
    <xf numFmtId="4" fontId="1" fillId="0" borderId="0" xfId="0" applyNumberFormat="1" applyFont="1" applyAlignment="1" applyProtection="1">
      <alignment vertical="center" wrapText="1"/>
    </xf>
    <xf numFmtId="0" fontId="4" fillId="0" borderId="0" xfId="0" applyFont="1"/>
    <xf numFmtId="0" fontId="4" fillId="0" borderId="0" xfId="0" applyFont="1" applyAlignment="1" applyProtection="1">
      <alignment vertical="center" wrapText="1"/>
    </xf>
    <xf numFmtId="4" fontId="4" fillId="0" borderId="0" xfId="0" applyNumberFormat="1" applyFont="1" applyAlignment="1" applyProtection="1">
      <alignment vertical="center" wrapText="1"/>
    </xf>
  </cellXfs>
  <cellStyles count="1">
    <cellStyle name="Normal" xfId="0" builtinId="0"/>
  </cellStyles>
  <dxfs count="1">
    <dxf>
      <font>
        <color rgb="FF9C251F"/>
      </font>
      <fill>
        <patternFill patternType="solid">
          <fgColor rgb="FFFFE4E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39" customWidth="1"/>
    <col min="2" max="2" width="101" customWidth="1"/>
  </cols>
  <sheetData>
    <row r="1" ht="27" customHeight="1" spans="1:2" x14ac:dyDescent="0.25">
      <c r="A1" s="1"/>
      <c r="B1" s="1"/>
    </row>
    <row r="2" ht="30" customHeight="1" spans="1:2" x14ac:dyDescent="0.25">
      <c r="A2" s="2" t="s">
        <v>0</v>
      </c>
      <c r="B2" s="1"/>
    </row>
    <row r="3" ht="27" customHeight="1" spans="1:2" x14ac:dyDescent="0.25">
      <c r="A3" s="1" t="s">
        <v>1</v>
      </c>
      <c r="B3" s="1" t="s">
        <v>2</v>
      </c>
    </row>
    <row r="4" ht="28" customHeight="1" spans="1:2" x14ac:dyDescent="0.25">
      <c r="A4" s="3" t="s">
        <v>3</v>
      </c>
      <c r="B4" s="3" t="s">
        <v>4</v>
      </c>
    </row>
    <row r="5" ht="27" customHeight="1" spans="1:2" x14ac:dyDescent="0.25">
      <c r="A5" s="1" t="s">
        <v>5</v>
      </c>
      <c r="B5" s="4"/>
    </row>
    <row r="6" ht="27" customHeight="1" spans="1:2" x14ac:dyDescent="0.25">
      <c r="A6" s="1" t="s">
        <v>6</v>
      </c>
      <c r="B6" s="4"/>
    </row>
    <row r="7" ht="27" customHeight="1" spans="1:2" x14ac:dyDescent="0.25">
      <c r="A7" s="1" t="s">
        <v>7</v>
      </c>
      <c r="B7" s="4"/>
    </row>
    <row r="8" ht="27" customHeight="1" spans="1:2" x14ac:dyDescent="0.25">
      <c r="A8" s="1" t="s">
        <v>8</v>
      </c>
      <c r="B8" s="4"/>
    </row>
    <row r="9" ht="27" customHeight="1" spans="1:2" x14ac:dyDescent="0.25">
      <c r="A9" s="1" t="s">
        <v>9</v>
      </c>
      <c r="B9" s="4"/>
    </row>
    <row r="10" ht="27" customHeight="1" spans="1:2" x14ac:dyDescent="0.25">
      <c r="A10" s="1" t="s">
        <v>10</v>
      </c>
      <c r="B10" s="5"/>
    </row>
    <row r="11" ht="27" customHeight="1" spans="1:2" x14ac:dyDescent="0.25">
      <c r="A11" s="1" t="s">
        <v>11</v>
      </c>
      <c r="B11" s="4"/>
    </row>
    <row r="12" ht="27" customHeight="1" spans="1:2" x14ac:dyDescent="0.25">
      <c r="A12" s="1" t="s">
        <v>12</v>
      </c>
      <c r="B12" s="4"/>
    </row>
    <row r="13" ht="27" customHeight="1" spans="1:2" x14ac:dyDescent="0.25">
      <c r="A13" s="1" t="s">
        <v>13</v>
      </c>
      <c r="B13" s="4"/>
    </row>
    <row r="14" ht="36" customHeight="1" spans="1:2" x14ac:dyDescent="0.25">
      <c r="A14" s="1" t="s">
        <v>14</v>
      </c>
      <c r="B14" s="4"/>
    </row>
    <row r="15" ht="27" customHeight="1" spans="1:2" x14ac:dyDescent="0.25">
      <c r="A15" s="1" t="s">
        <v>15</v>
      </c>
      <c r="B15" s="4"/>
    </row>
    <row r="16" ht="27" customHeight="1" spans="1:2" x14ac:dyDescent="0.25">
      <c r="A16" s="1" t="s">
        <v>16</v>
      </c>
      <c r="B16" s="4"/>
    </row>
    <row r="17" ht="27" customHeight="1" spans="1:2" x14ac:dyDescent="0.25">
      <c r="A17" s="1" t="s">
        <v>17</v>
      </c>
      <c r="B17" s="4"/>
    </row>
    <row r="18" ht="27" customHeight="1" spans="1:2" x14ac:dyDescent="0.25">
      <c r="A18" s="1" t="s">
        <v>18</v>
      </c>
      <c r="B18" s="4"/>
    </row>
    <row r="19" ht="52" customHeight="1" spans="1:2" x14ac:dyDescent="0.25">
      <c r="A19" s="1" t="s">
        <v>19</v>
      </c>
      <c r="B19" s="4"/>
    </row>
    <row r="20" ht="27" customHeight="1" spans="1:2" x14ac:dyDescent="0.25">
      <c r="A20" s="1"/>
      <c r="B20" s="1"/>
    </row>
    <row r="21" ht="40" customHeight="1" spans="1:2" x14ac:dyDescent="0.25">
      <c r="A21" s="1" t="s">
        <v>20</v>
      </c>
      <c r="B21" s="1" t="s">
        <v>21</v>
      </c>
    </row>
    <row r="22" ht="27" customHeight="1" spans="1:2" x14ac:dyDescent="0.25">
      <c r="A22" s="1" t="s">
        <v>22</v>
      </c>
      <c r="B22" s="1" t="s">
        <v>23</v>
      </c>
    </row>
    <row r="23" ht="27" customHeight="1" spans="1:2" x14ac:dyDescent="0.25">
      <c r="A23" s="1"/>
      <c r="B23" s="1"/>
    </row>
    <row r="24" ht="48" customHeight="1" spans="1:2" x14ac:dyDescent="0.25">
      <c r="A24" s="1" t="s">
        <v>24</v>
      </c>
      <c r="B24" s="1" t="s">
        <v>25</v>
      </c>
    </row>
    <row r="25" ht="27" customHeight="1" spans="1:2" x14ac:dyDescent="0.25">
      <c r="A25" s="1"/>
      <c r="B25" s="1"/>
    </row>
  </sheetData>
  <sheetProtection sheet="1"/>
  <pageMargins left="0.3" right="0.3" top="0.4" bottom="0.4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6"/>
  <sheetViews>
    <sheetView workbookViewId="0" showGridLines="0"/>
  </sheetViews>
  <sheetFormatPr defaultRowHeight="15" outlineLevelRow="0" outlineLevelCol="0" x14ac:dyDescent="55"/>
  <cols>
    <col min="1" max="1" width="42" customWidth="1"/>
    <col min="2" max="3" width="53" customWidth="1"/>
  </cols>
  <sheetData>
    <row r="1" ht="27" customHeight="1" spans="1:3" x14ac:dyDescent="0.25">
      <c r="A1" s="1"/>
      <c r="B1" s="1"/>
      <c r="C1" s="1"/>
    </row>
    <row r="2" ht="30" customHeight="1" spans="1:3" x14ac:dyDescent="0.25">
      <c r="A2" s="2" t="s">
        <v>26</v>
      </c>
      <c r="B2" s="1"/>
      <c r="C2" s="1"/>
    </row>
    <row r="3" ht="27" customHeight="1" spans="1:3" x14ac:dyDescent="0.25">
      <c r="A3" s="1"/>
      <c r="B3" s="1"/>
      <c r="C3" s="1"/>
    </row>
    <row r="4" ht="28" customHeight="1" spans="1:3" x14ac:dyDescent="0.25">
      <c r="A4" s="3" t="s">
        <v>27</v>
      </c>
      <c r="B4" s="3" t="s">
        <v>28</v>
      </c>
      <c r="C4" s="3" t="s">
        <v>29</v>
      </c>
    </row>
    <row r="5" ht="27" customHeight="1" spans="1:3" x14ac:dyDescent="0.25">
      <c r="A5" s="1" t="s">
        <v>7</v>
      </c>
      <c r="B5" s="4"/>
      <c r="C5" s="1" t="s">
        <v>30</v>
      </c>
    </row>
    <row r="6" ht="27" customHeight="1" spans="1:3" x14ac:dyDescent="0.25">
      <c r="A6" s="1" t="s">
        <v>31</v>
      </c>
      <c r="B6" s="4"/>
      <c r="C6" s="1" t="s">
        <v>32</v>
      </c>
    </row>
    <row r="7" ht="45" customHeight="1" spans="1:3" x14ac:dyDescent="0.25">
      <c r="A7" s="1" t="s">
        <v>33</v>
      </c>
      <c r="B7" s="4"/>
      <c r="C7" s="1" t="s">
        <v>34</v>
      </c>
    </row>
    <row r="8" ht="27" customHeight="1" spans="1:3" x14ac:dyDescent="0.25">
      <c r="A8" s="1" t="s">
        <v>35</v>
      </c>
      <c r="B8" s="4"/>
      <c r="C8" s="1" t="s">
        <v>36</v>
      </c>
    </row>
    <row r="9" ht="27" customHeight="1" spans="1:3" x14ac:dyDescent="0.25">
      <c r="A9" s="1" t="s">
        <v>37</v>
      </c>
      <c r="B9" s="4"/>
      <c r="C9" s="1" t="s">
        <v>38</v>
      </c>
    </row>
    <row r="10" ht="27" customHeight="1" spans="1:3" x14ac:dyDescent="0.25">
      <c r="A10" s="1" t="s">
        <v>39</v>
      </c>
      <c r="B10" s="4"/>
      <c r="C10" s="1" t="s">
        <v>40</v>
      </c>
    </row>
    <row r="11" ht="27" customHeight="1" spans="1:3" x14ac:dyDescent="0.25">
      <c r="A11" s="1" t="s">
        <v>41</v>
      </c>
      <c r="B11" s="4"/>
      <c r="C11" s="1" t="s">
        <v>42</v>
      </c>
    </row>
    <row r="12" ht="27" customHeight="1" spans="1:3" x14ac:dyDescent="0.25">
      <c r="A12" s="1" t="s">
        <v>43</v>
      </c>
      <c r="B12" s="4"/>
      <c r="C12" s="1" t="s">
        <v>44</v>
      </c>
    </row>
    <row r="13" ht="27" customHeight="1" spans="1:3" x14ac:dyDescent="0.25">
      <c r="A13" s="1"/>
      <c r="B13" s="1"/>
      <c r="C13" s="1"/>
    </row>
    <row r="14" ht="27" customHeight="1" spans="1:3" x14ac:dyDescent="0.25">
      <c r="A14" s="1"/>
      <c r="B14" s="1"/>
      <c r="C14" s="1"/>
    </row>
    <row r="15" ht="28" customHeight="1" spans="1:3" x14ac:dyDescent="0.25">
      <c r="A15" s="3" t="s">
        <v>45</v>
      </c>
      <c r="B15" s="3" t="s">
        <v>46</v>
      </c>
      <c r="C15" s="3" t="s">
        <v>47</v>
      </c>
    </row>
    <row r="16" ht="27" customHeight="1" spans="1:3" x14ac:dyDescent="0.25">
      <c r="A16" s="1" t="s">
        <v>48</v>
      </c>
      <c r="B16" s="4"/>
      <c r="C16" s="4"/>
    </row>
    <row r="17" ht="52" customHeight="1" spans="1:3" x14ac:dyDescent="0.25">
      <c r="A17" s="1" t="s">
        <v>49</v>
      </c>
      <c r="B17" s="4"/>
      <c r="C17" s="4"/>
    </row>
    <row r="18" ht="27" customHeight="1" spans="1:3" x14ac:dyDescent="0.25">
      <c r="A18" s="1" t="s">
        <v>50</v>
      </c>
      <c r="B18" s="4"/>
      <c r="C18" s="4"/>
    </row>
    <row r="19" ht="27" customHeight="1" spans="1:3" x14ac:dyDescent="0.25">
      <c r="A19" s="1" t="s">
        <v>51</v>
      </c>
      <c r="B19" s="4"/>
      <c r="C19" s="4"/>
    </row>
    <row r="20" ht="27" customHeight="1" spans="1:3" x14ac:dyDescent="0.25">
      <c r="A20" s="1" t="s">
        <v>52</v>
      </c>
      <c r="B20" s="6"/>
      <c r="C20" s="6"/>
    </row>
    <row r="21" ht="27" customHeight="1" spans="1:3" x14ac:dyDescent="0.25">
      <c r="A21" s="1" t="s">
        <v>53</v>
      </c>
      <c r="B21" s="4"/>
      <c r="C21" s="4"/>
    </row>
    <row r="22" ht="42" customHeight="1" spans="1:3" x14ac:dyDescent="0.25">
      <c r="A22" s="1" t="s">
        <v>54</v>
      </c>
      <c r="B22" s="4"/>
      <c r="C22" s="4"/>
    </row>
    <row r="23" ht="27" customHeight="1" spans="1:3" x14ac:dyDescent="0.25">
      <c r="A23" s="1" t="s">
        <v>55</v>
      </c>
      <c r="B23" s="7" t="str">
        <f>IF(OR(COUNT(B9:B10)&lt;2,B9&lt;=0,B19=""),"",ROUND(B10/B9*B19,6))</f>
        <v/>
      </c>
      <c r="C23" s="7" t="str">
        <f>IF(COUNT(B9:B11)&lt;3,"",0)</f>
        <v/>
      </c>
    </row>
    <row r="24" ht="27" customHeight="1" spans="1:3" x14ac:dyDescent="0.25">
      <c r="A24" s="1" t="s">
        <v>56</v>
      </c>
      <c r="B24" s="7" t="str">
        <f>IF(OR(COUNT(B9:B11)&lt;3,B9&lt;=0,B19=""),"",ROUND(B11/B9*B19,6))</f>
        <v/>
      </c>
      <c r="C24" s="7" t="str">
        <f>IF(COUNT(B9:B11)&lt;3,"",0)</f>
        <v/>
      </c>
    </row>
    <row r="25" ht="27" customHeight="1" spans="1:3" x14ac:dyDescent="0.25">
      <c r="A25" s="1" t="s">
        <v>57</v>
      </c>
      <c r="B25" s="7" t="str">
        <f>IF(COUNT(B9:B11)&lt;3,"",0)</f>
        <v/>
      </c>
      <c r="C25" s="7" t="str">
        <f>IF(OR(COUNT(B9:B11)&lt;3,B9&lt;=0,C19=""),"",ROUND(B11/B9*C19,6))</f>
        <v/>
      </c>
    </row>
    <row r="26" ht="27" customHeight="1" spans="1:3" x14ac:dyDescent="0.25">
      <c r="A26" s="1" t="s">
        <v>58</v>
      </c>
      <c r="B26" s="7" t="str">
        <f>IF(COUNT(B23:B25)&lt;3,"",B23-B24+B25)</f>
        <v/>
      </c>
      <c r="C26" s="7" t="str">
        <f>IF(COUNT(C23:C25)&lt;3,"",C23-C24+C25)</f>
        <v/>
      </c>
    </row>
    <row r="27" ht="27" customHeight="1" spans="1:3" x14ac:dyDescent="0.25">
      <c r="A27" s="1" t="s">
        <v>59</v>
      </c>
      <c r="B27" s="8" t="str">
        <f>IF(OR(B23="",B20=""),"",ROUND(B23*B20,2))</f>
        <v/>
      </c>
      <c r="C27" s="8" t="str">
        <f>IF(OR(C23="",C20=""),"",ROUND(C23*C20,2))</f>
        <v/>
      </c>
    </row>
    <row r="28" ht="27" customHeight="1" spans="1:3" x14ac:dyDescent="0.25">
      <c r="A28" s="1" t="s">
        <v>60</v>
      </c>
      <c r="B28" s="8" t="str">
        <f>IF(OR(B24="",B20=""),"",ROUND(B24*B20,2))</f>
        <v/>
      </c>
      <c r="C28" s="8" t="str">
        <f>IF(OR(C24="",C20=""),"",ROUND(C24*C20,2))</f>
        <v/>
      </c>
    </row>
    <row r="29" ht="27" customHeight="1" spans="1:3" x14ac:dyDescent="0.25">
      <c r="A29" s="1" t="s">
        <v>61</v>
      </c>
      <c r="B29" s="8" t="str">
        <f>IF(OR(B25="",B20=""),"",ROUND(B25*B20,2))</f>
        <v/>
      </c>
      <c r="C29" s="8" t="str">
        <f>IF(OR(C25="",C20=""),"",ROUND(C25*C20,2))</f>
        <v/>
      </c>
    </row>
    <row r="30" ht="27" customHeight="1" spans="1:3" x14ac:dyDescent="0.25">
      <c r="A30" s="1" t="s">
        <v>62</v>
      </c>
      <c r="B30" s="8" t="str">
        <f>IF(OR(B26="",B20=""),"",ROUND(B26*B20,2))</f>
        <v/>
      </c>
      <c r="C30" s="8" t="str">
        <f>IF(OR(C26="",C20=""),"",ROUND(C26*C20,2))</f>
        <v/>
      </c>
    </row>
    <row r="31" ht="27" customHeight="1" spans="1:3" x14ac:dyDescent="0.25">
      <c r="A31" s="1"/>
      <c r="B31" s="1"/>
      <c r="C31" s="1"/>
    </row>
    <row r="32" ht="27" customHeight="1" spans="1:3" x14ac:dyDescent="0.25">
      <c r="A32" s="1"/>
      <c r="B32" s="1"/>
      <c r="C32" s="1"/>
    </row>
    <row r="33" ht="27" customHeight="1" spans="1:3" x14ac:dyDescent="0.25">
      <c r="A33" s="1" t="s">
        <v>59</v>
      </c>
      <c r="B33" s="8" t="str">
        <f>IF(COUNT(B27:C27)&lt;2,"",SUM(B27:C27))</f>
        <v/>
      </c>
      <c r="C33" s="1"/>
    </row>
    <row r="34" ht="27" customHeight="1" spans="1:3" x14ac:dyDescent="0.25">
      <c r="A34" s="1" t="s">
        <v>62</v>
      </c>
      <c r="B34" s="8" t="str">
        <f>IF(COUNT(B30:C30)&lt;2,"",SUM(B30:C30))</f>
        <v/>
      </c>
      <c r="C34" s="1"/>
    </row>
    <row r="35" ht="40" customHeight="1" spans="1:3" s="9" customFormat="1" x14ac:dyDescent="0.25">
      <c r="A35" s="10" t="s">
        <v>63</v>
      </c>
      <c r="B35" s="11" t="str">
        <f>IF(COUNT(B33:B34)&lt;2,"",ROUND(B34-B33,2))</f>
        <v/>
      </c>
      <c r="C35" s="10" t="s">
        <v>64</v>
      </c>
    </row>
    <row r="36" ht="27" customHeight="1" spans="1:3" x14ac:dyDescent="0.25">
      <c r="A36" s="1"/>
      <c r="B36" s="1"/>
      <c r="C36" s="1"/>
    </row>
  </sheetData>
  <sheetProtection sheet="1"/>
  <pageMargins left="0.3" right="0.3" top="0.4" bottom="0.4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5"/>
  <sheetViews>
    <sheetView workbookViewId="0" showGridLines="0"/>
  </sheetViews>
  <sheetFormatPr defaultRowHeight="15" outlineLevelRow="0" outlineLevelCol="0" x14ac:dyDescent="55"/>
  <cols>
    <col min="1" max="1" width="48" customWidth="1"/>
    <col min="2" max="2" width="47" customWidth="1"/>
    <col min="3" max="3" width="65" customWidth="1"/>
  </cols>
  <sheetData>
    <row r="1" ht="27" customHeight="1" spans="1:3" x14ac:dyDescent="0.25">
      <c r="A1" s="1"/>
      <c r="B1" s="1"/>
      <c r="C1" s="1"/>
    </row>
    <row r="2" ht="30" customHeight="1" spans="1:3" x14ac:dyDescent="0.25">
      <c r="A2" s="2" t="s">
        <v>65</v>
      </c>
      <c r="B2" s="1"/>
      <c r="C2" s="1"/>
    </row>
    <row r="3" ht="27" customHeight="1" spans="1:3" x14ac:dyDescent="0.25">
      <c r="A3" s="1"/>
      <c r="B3" s="1"/>
      <c r="C3" s="1"/>
    </row>
    <row r="4" ht="28" customHeight="1" spans="1:3" x14ac:dyDescent="0.25">
      <c r="A4" s="3" t="s">
        <v>66</v>
      </c>
      <c r="B4" s="3" t="s">
        <v>67</v>
      </c>
      <c r="C4" s="3" t="s">
        <v>68</v>
      </c>
    </row>
    <row r="5" ht="45" customHeight="1" spans="1:3" x14ac:dyDescent="0.25">
      <c r="A5" s="1" t="s">
        <v>69</v>
      </c>
      <c r="B5" s="1" t="str">
        <f>IF(COUNT('Было-стало'!B10:B11)&lt;2,"Заполнить объёмы",IF(OR('Было-стало'!B10&lt;0,'Было-стало'!B11&lt;0,'Было-стало'!B11&gt;'Было-стало'!B10),"Ошибка объёма","Совпадает"))</f>
        <v>Заполнить объёмы</v>
      </c>
      <c r="C5" s="1" t="s">
        <v>70</v>
      </c>
    </row>
    <row r="6" ht="45" customHeight="1" spans="1:3" x14ac:dyDescent="0.25">
      <c r="A6" s="1" t="s">
        <v>71</v>
      </c>
      <c r="B6" s="1" t="str">
        <f>IF(OR('Было-стало'!B18="",'Было-стало'!C18=""),"Заполнить единицы",IF('Было-стало'!B18='Было-стало'!C18,"Совпадает","Нужен пересчёт единиц"))</f>
        <v>Заполнить единицы</v>
      </c>
      <c r="C6" s="1" t="s">
        <v>72</v>
      </c>
    </row>
    <row r="7" ht="45" customHeight="1" spans="1:3" x14ac:dyDescent="0.25">
      <c r="A7" s="1" t="s">
        <v>53</v>
      </c>
      <c r="B7" s="1" t="str">
        <f>IF(OR('Было-стало'!B21="",'Было-стало'!C21=""),"Заполнить уровень цен",IF('Было-стало'!B21='Было-стало'!C21,"Совпадает","Разный уровень цен"))</f>
        <v>Заполнить уровень цен</v>
      </c>
      <c r="C7" s="1" t="s">
        <v>73</v>
      </c>
    </row>
    <row r="8" ht="45" customHeight="1" spans="1:3" x14ac:dyDescent="0.25">
      <c r="A8" s="1" t="s">
        <v>74</v>
      </c>
      <c r="B8" s="1" t="str">
        <f>IF(OR('Было-стало'!B22="",'Было-стало'!C22=""),"Заполнить источники","Указаны")</f>
        <v>Заполнить источники</v>
      </c>
      <c r="C8" s="1" t="s">
        <v>75</v>
      </c>
    </row>
    <row r="9" ht="45" customHeight="1" spans="1:3" x14ac:dyDescent="0.25">
      <c r="A9" s="1" t="s">
        <v>76</v>
      </c>
      <c r="B9" s="1" t="str">
        <f>IF(OR('Паспорт'!B13="",'Паспорт'!B14=""),"Заполнить документы","Указаны")</f>
        <v>Заполнить документы</v>
      </c>
      <c r="C9" s="1" t="s">
        <v>77</v>
      </c>
    </row>
    <row r="10" ht="45" customHeight="1" spans="1:3" x14ac:dyDescent="0.25">
      <c r="A10" s="1" t="s">
        <v>16</v>
      </c>
      <c r="B10" s="1" t="str">
        <f>IF('Паспорт'!B16="","Заполнить основание","Указано")</f>
        <v>Заполнить основание</v>
      </c>
      <c r="C10" s="1" t="s">
        <v>78</v>
      </c>
    </row>
    <row r="11" ht="45" customHeight="1" spans="1:3" x14ac:dyDescent="0.25">
      <c r="A11" s="1" t="s">
        <v>79</v>
      </c>
      <c r="B11" s="1" t="str">
        <f>IF(COUNT('Было-стало'!B23:C26)&lt;8,"Расчёт не завершён",IF('Было-стало'!B18&lt;&gt;'Было-стало'!C18,"Нужен пересчёт единиц",ROUND(SUM('Было-стало'!B26:C26)-SUM('Было-стало'!B23:C23),6)))</f>
        <v>Расчёт не завершён</v>
      </c>
      <c r="C11" s="1" t="s">
        <v>80</v>
      </c>
    </row>
    <row r="12" ht="45" customHeight="1" spans="1:3" x14ac:dyDescent="0.25">
      <c r="A12" s="1" t="s">
        <v>81</v>
      </c>
      <c r="B12" s="8" t="str">
        <f>IF('Было-стало'!B28="","Заполнить расчёт",'Было-стало'!B28)</f>
        <v>Заполнить расчёт</v>
      </c>
      <c r="C12" s="1" t="s">
        <v>82</v>
      </c>
    </row>
    <row r="13" ht="45" customHeight="1" spans="1:3" x14ac:dyDescent="0.25">
      <c r="A13" s="1" t="s">
        <v>83</v>
      </c>
      <c r="B13" s="1" t="str">
        <f>IF(OR('Паспорт'!B6="",'Паспорт'!B7="",'Было-стало'!B5=""),"Заполнить реквизиты",IF('Паспорт'!B7='Было-стало'!B5,"Совпадает","Разные позиции"))</f>
        <v>Заполнить реквизиты</v>
      </c>
      <c r="C13" s="1" t="s">
        <v>84</v>
      </c>
    </row>
    <row r="14" ht="45" customHeight="1" spans="1:3" x14ac:dyDescent="0.25">
      <c r="A14" s="1" t="s">
        <v>15</v>
      </c>
      <c r="B14" s="1" t="str">
        <f>IF('Паспорт'!B15="","Заполнить статус",'Паспорт'!B15)</f>
        <v>Заполнить статус</v>
      </c>
      <c r="C14" s="1" t="s">
        <v>85</v>
      </c>
    </row>
    <row r="15" ht="27" customHeight="1" spans="1:3" x14ac:dyDescent="0.25">
      <c r="A15" s="1"/>
      <c r="B15" s="1"/>
      <c r="C15" s="1"/>
    </row>
  </sheetData>
  <sheetProtection sheet="1"/>
  <conditionalFormatting sqref="B5:B14">
    <cfRule type="expression" dxfId="0" priority="1">
      <formula>OR(LEFT(B5,8)="Заполнить",LEFT(B5,6)="Ошибка",LEFT(B5,5)="Нужен",LEFT(B5,6)="Разный",LEFT(B5,6)="Разные",B5="Расчёт не завершён")</formula>
    </cfRule>
  </conditionalFormatting>
  <pageMargins left="0.3" right="0.3" top="0.4" bottom="0.4" header="0.2" footer="0.2"/>
  <pageSetup paperSize="9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Паспорт</vt:lpstr>
      <vt:lpstr>Было-стало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2026-10-07T05:19:12Z</dcterms:modified>
</cp:coreProperties>
</file>