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Ведомость" state="visible" r:id="rId4"/>
  </sheets>
  <definedNames>
    <definedName name="_xlnm.Print_Area" localSheetId="0">'Ведомость'!$A1:$H24</definedName>
    <definedName name="_xlnm.Print_Titles" localSheetId="0">'Ведомость'!$6:$6</definedName>
  </definedNames>
  <calcPr calcId="171027" fullCalcOnLoad="1"/>
</workbook>
</file>

<file path=xl/sharedStrings.xml><?xml version="1.0" encoding="utf-8"?>
<sst xmlns="http://schemas.openxmlformats.org/spreadsheetml/2006/main" count="27" uniqueCount="26">
  <si>
    <t>Вентилируемый фасад: образец ведомости</t>
  </si>
  <si>
    <t>Учебный пример, числа условные. Объёмы вводятся в физических единицах; кратность берётся из измерителя нормы.</t>
  </si>
  <si>
    <t>Основание выбора норм: ГЭСН 81-02-15-2022, таблицы 15-01-066, 15-01-090, 15-01-096</t>
  </si>
  <si>
    <t>№</t>
  </si>
  <si>
    <t>Наименование работы и участок фасада</t>
  </si>
  <si>
    <t>Ед. объёма</t>
  </si>
  <si>
    <t>Объём ВОР</t>
  </si>
  <si>
    <t>Обоснование ФСНБ-2022</t>
  </si>
  <si>
    <t>Кратность измерителя</t>
  </si>
  <si>
    <t>Количество в смете</t>
  </si>
  <si>
    <t>Примечание</t>
  </si>
  <si>
    <t>Фиброцементные плиты по стальной подсистеме, цоколь без утепления</t>
  </si>
  <si>
    <t>м²</t>
  </si>
  <si>
    <t>ГЭСН 15-01-066-01</t>
  </si>
  <si>
    <t>Металлокаркас и монтаж облицовки включены</t>
  </si>
  <si>
    <t>Композитные панели по подсистеме с теплоизоляционным слоем</t>
  </si>
  <si>
    <t>ГЭСН 15-01-090-01</t>
  </si>
  <si>
    <t>Монтаж утеплителя и гидроветрозащиты уже включён</t>
  </si>
  <si>
    <t>Горизонтальный температурный шов</t>
  </si>
  <si>
    <t>м</t>
  </si>
  <si>
    <t>ГЭСН 15-01-096-01</t>
  </si>
  <si>
    <t>Длина шва по проекту</t>
  </si>
  <si>
    <t>Итого работ в м²</t>
  </si>
  <si>
    <t>Итого работ в м</t>
  </si>
  <si>
    <t>Площади и длины суммируются раздельно. Количество в смете = объём ВОР / кратность измерителя нормы.</t>
  </si>
  <si>
    <t>Перед подбором уточните проёмы, толщину утепления, подсистему и способ доступа. Не повторяйте учтённые монтажные операции.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</si>
</sst>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6" x14ac:knownFonts="1">
    <font>
      <color theme="1"/>
      <family val="2"/>
      <scheme val="minor"/>
      <sz val="11"/>
      <name val="Calibri"/>
    </font>
    <font>
      <b/>
      <color rgb="FF462D20"/>
      <sz val="14"/>
      <name val="Arial"/>
    </font>
    <font>
      <color rgb="FF64594F"/>
      <sz val="10"/>
      <name val="Arial"/>
    </font>
    <font>
      <b/>
      <color rgb="FFFFFFFF"/>
      <sz val="10"/>
      <name val="Arial"/>
    </font>
    <font>
      <color rgb="FF28231F"/>
      <sz val="10"/>
      <name val="Arial"/>
    </font>
    <font>
      <b/>
      <color rgb="FF462D20"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462D20"/>
      </patternFill>
    </fill>
    <fill>
      <patternFill patternType="solid">
        <fgColor rgb="FFFFF9E8"/>
      </patternFill>
    </fill>
  </fills>
  <borders count="3">
    <border>
      <left/>
      <right/>
      <top/>
      <bottom/>
      <diagonal/>
    </border>
    <border>
      <left/>
      <right/>
      <top/>
      <bottom style="hair">
        <color rgb="FFE6DED7"/>
      </bottom>
      <diagonal/>
    </border>
    <border>
      <left/>
      <right/>
      <top style="thin">
        <color rgb="FFBBA99A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 wrapText="1"/>
    </xf>
    <xf numFmtId="0" fontId="3" fillId="2" borderId="0" xfId="0" applyFont="1" applyFill="1" applyAlignment="1">
      <alignment horizontal="center" vertical="center" wrapText="1"/>
    </xf>
    <xf numFmtId="0" fontId="4" fillId="0" borderId="1" xfId="0" applyFont="1" applyBorder="1" applyAlignment="1">
      <alignment horizontal="right" vertical="center" wrapText="1"/>
    </xf>
    <xf numFmtId="0" fontId="4" fillId="3" borderId="1" xfId="0" applyFont="1" applyFill="1" applyBorder="1" applyAlignment="1">
      <alignment horizontal="left" vertical="center" wrapText="1"/>
    </xf>
    <xf numFmtId="2" fontId="4" fillId="3" borderId="1" xfId="0" applyNumberFormat="1" applyFont="1" applyFill="1" applyBorder="1" applyAlignment="1">
      <alignment horizontal="right" vertical="center" wrapText="1"/>
    </xf>
    <xf numFmtId="1" fontId="4" fillId="3" borderId="1" xfId="0" applyNumberFormat="1" applyFont="1" applyFill="1" applyBorder="1" applyAlignment="1">
      <alignment horizontal="right" vertical="center" wrapText="1"/>
    </xf>
    <xf numFmtId="164" fontId="4" fillId="0" borderId="1" xfId="0" applyNumberFormat="1" applyFont="1" applyBorder="1" applyAlignment="1">
      <alignment horizontal="right" vertical="center" wrapText="1"/>
    </xf>
    <xf numFmtId="0" fontId="5" fillId="0" borderId="2" xfId="0" applyFont="1" applyBorder="1"/>
    <xf numFmtId="2" fontId="5" fillId="0" borderId="2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meganorm.ru/mega_doc/norm_update_01092026/gesn_gosudarstvennye-elementnye-smetnye-normy/0/gesn_81-02-15-2022_smetnye_normy_na_stroitelnye_raboty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H24"/>
  <sheetViews>
    <sheetView workbookViewId="0" showGridLines="0"/>
  </sheetViews>
  <sheetFormatPr defaultRowHeight="15" outlineLevelRow="0" outlineLevelCol="0" x14ac:dyDescent="55"/>
  <cols>
    <col min="1" max="1" width="5" customWidth="1"/>
    <col min="2" max="2" width="52" customWidth="1"/>
    <col min="3" max="3" width="10" customWidth="1"/>
    <col min="4" max="4" width="13" customWidth="1"/>
    <col min="5" max="5" width="24" customWidth="1"/>
    <col min="6" max="6" width="13" customWidth="1"/>
    <col min="7" max="7" width="16" customWidth="1"/>
    <col min="8" max="8" width="44" customWidth="1"/>
  </cols>
  <sheetData>
    <row r="2" ht="25" customHeight="1" spans="1:8" x14ac:dyDescent="0.25">
      <c r="A2" s="1" t="s">
        <v>0</v>
      </c>
      <c r="B2" s="1"/>
      <c r="C2" s="1"/>
      <c r="D2" s="1"/>
      <c r="E2" s="1"/>
      <c r="F2" s="1"/>
      <c r="G2" s="1"/>
      <c r="H2" s="1"/>
    </row>
    <row r="3" ht="22" customHeight="1" spans="1:8" x14ac:dyDescent="0.25">
      <c r="A3" s="2" t="s">
        <v>1</v>
      </c>
      <c r="B3" s="2"/>
      <c r="C3" s="2"/>
      <c r="D3" s="2"/>
      <c r="E3" s="2"/>
      <c r="F3" s="2"/>
      <c r="G3" s="2"/>
      <c r="H3" s="2"/>
    </row>
    <row r="4" ht="22" customHeight="1" spans="1:8" x14ac:dyDescent="0.25">
      <c r="A4" s="2" t="s">
        <v>2</v>
      </c>
      <c r="B4" s="2"/>
      <c r="C4" s="2"/>
      <c r="D4" s="2"/>
      <c r="E4" s="2"/>
      <c r="F4" s="2"/>
      <c r="G4" s="2"/>
      <c r="H4" s="2"/>
    </row>
    <row r="6" ht="34" customHeight="1" spans="1:8" x14ac:dyDescent="0.25">
      <c r="A6" s="3" t="s">
        <v>3</v>
      </c>
      <c r="B6" s="3" t="s">
        <v>4</v>
      </c>
      <c r="C6" s="3" t="s">
        <v>5</v>
      </c>
      <c r="D6" s="3" t="s">
        <v>6</v>
      </c>
      <c r="E6" s="3" t="s">
        <v>7</v>
      </c>
      <c r="F6" s="3" t="s">
        <v>8</v>
      </c>
      <c r="G6" s="3" t="s">
        <v>9</v>
      </c>
      <c r="H6" s="3" t="s">
        <v>10</v>
      </c>
    </row>
    <row r="7" ht="40" customHeight="1" spans="1:8" x14ac:dyDescent="0.25">
      <c r="A7" s="4">
        <v>1</v>
      </c>
      <c r="B7" s="5" t="s">
        <v>11</v>
      </c>
      <c r="C7" s="5" t="s">
        <v>12</v>
      </c>
      <c r="D7" s="6">
        <v>165</v>
      </c>
      <c r="E7" s="5" t="s">
        <v>13</v>
      </c>
      <c r="F7" s="7">
        <v>100</v>
      </c>
      <c r="G7" s="8">
        <f>IF(COUNT(D7,F7)&lt;2,"",IF(F7=0,"Проверьте измеритель",D7/F7))</f>
        <v>1.65</v>
      </c>
      <c r="H7" s="5" t="s">
        <v>14</v>
      </c>
    </row>
    <row r="8" ht="40" customHeight="1" spans="1:8" x14ac:dyDescent="0.25">
      <c r="A8" s="4">
        <v>2</v>
      </c>
      <c r="B8" s="5" t="s">
        <v>15</v>
      </c>
      <c r="C8" s="5" t="s">
        <v>12</v>
      </c>
      <c r="D8" s="6">
        <v>684</v>
      </c>
      <c r="E8" s="5" t="s">
        <v>16</v>
      </c>
      <c r="F8" s="7">
        <v>100</v>
      </c>
      <c r="G8" s="8">
        <f>IF(COUNT(D8,F8)&lt;2,"",IF(F8=0,"Проверьте измеритель",D8/F8))</f>
        <v>6.84</v>
      </c>
      <c r="H8" s="5" t="s">
        <v>17</v>
      </c>
    </row>
    <row r="9" ht="40" customHeight="1" spans="1:8" x14ac:dyDescent="0.25">
      <c r="A9" s="4">
        <v>3</v>
      </c>
      <c r="B9" s="5" t="s">
        <v>18</v>
      </c>
      <c r="C9" s="5" t="s">
        <v>19</v>
      </c>
      <c r="D9" s="6">
        <v>42</v>
      </c>
      <c r="E9" s="5" t="s">
        <v>20</v>
      </c>
      <c r="F9" s="7">
        <v>100</v>
      </c>
      <c r="G9" s="8">
        <f>IF(COUNT(D9,F9)&lt;2,"",IF(F9=0,"Проверьте измеритель",D9/F9))</f>
        <v>0.42</v>
      </c>
      <c r="H9" s="5" t="s">
        <v>21</v>
      </c>
    </row>
    <row r="10" ht="27" customHeight="1" spans="1:8" x14ac:dyDescent="0.25">
      <c r="A10" s="4">
        <v>4</v>
      </c>
      <c r="B10" s="5"/>
      <c r="C10" s="5"/>
      <c r="D10" s="6"/>
      <c r="E10" s="5"/>
      <c r="F10" s="7"/>
      <c r="G10" s="8" t="str">
        <f>IF(COUNT(D10,F10)&lt;2,"",IF(F10=0,"Проверьте измеритель",D10/F10))</f>
        <v/>
      </c>
      <c r="H10" s="5"/>
    </row>
    <row r="11" ht="27" customHeight="1" spans="1:8" x14ac:dyDescent="0.25">
      <c r="A11" s="4">
        <v>5</v>
      </c>
      <c r="B11" s="5"/>
      <c r="C11" s="5"/>
      <c r="D11" s="6"/>
      <c r="E11" s="5"/>
      <c r="F11" s="7"/>
      <c r="G11" s="8" t="str">
        <f>IF(COUNT(D11,F11)&lt;2,"",IF(F11=0,"Проверьте измеритель",D11/F11))</f>
        <v/>
      </c>
      <c r="H11" s="5"/>
    </row>
    <row r="12" ht="27" customHeight="1" spans="1:8" x14ac:dyDescent="0.25">
      <c r="A12" s="4">
        <v>6</v>
      </c>
      <c r="B12" s="5"/>
      <c r="C12" s="5"/>
      <c r="D12" s="6"/>
      <c r="E12" s="5"/>
      <c r="F12" s="7"/>
      <c r="G12" s="8" t="str">
        <f>IF(COUNT(D12,F12)&lt;2,"",IF(F12=0,"Проверьте измеритель",D12/F12))</f>
        <v/>
      </c>
      <c r="H12" s="5"/>
    </row>
    <row r="13" ht="27" customHeight="1" spans="1:8" x14ac:dyDescent="0.25">
      <c r="A13" s="4">
        <v>7</v>
      </c>
      <c r="B13" s="5"/>
      <c r="C13" s="5"/>
      <c r="D13" s="6"/>
      <c r="E13" s="5"/>
      <c r="F13" s="7"/>
      <c r="G13" s="8" t="str">
        <f>IF(COUNT(D13,F13)&lt;2,"",IF(F13=0,"Проверьте измеритель",D13/F13))</f>
        <v/>
      </c>
      <c r="H13" s="5"/>
    </row>
    <row r="14" ht="27" customHeight="1" spans="1:8" x14ac:dyDescent="0.25">
      <c r="A14" s="4">
        <v>8</v>
      </c>
      <c r="B14" s="5"/>
      <c r="C14" s="5"/>
      <c r="D14" s="6"/>
      <c r="E14" s="5"/>
      <c r="F14" s="7"/>
      <c r="G14" s="8" t="str">
        <f>IF(COUNT(D14,F14)&lt;2,"",IF(F14=0,"Проверьте измеритель",D14/F14))</f>
        <v/>
      </c>
      <c r="H14" s="5"/>
    </row>
    <row r="15" ht="27" customHeight="1" spans="1:8" x14ac:dyDescent="0.25">
      <c r="A15" s="4">
        <v>9</v>
      </c>
      <c r="B15" s="5"/>
      <c r="C15" s="5"/>
      <c r="D15" s="6"/>
      <c r="E15" s="5"/>
      <c r="F15" s="7"/>
      <c r="G15" s="8" t="str">
        <f>IF(COUNT(D15,F15)&lt;2,"",IF(F15=0,"Проверьте измеритель",D15/F15))</f>
        <v/>
      </c>
      <c r="H15" s="5"/>
    </row>
    <row r="16" ht="27" customHeight="1" spans="1:8" x14ac:dyDescent="0.25">
      <c r="A16" s="4">
        <v>10</v>
      </c>
      <c r="B16" s="5"/>
      <c r="C16" s="5"/>
      <c r="D16" s="6"/>
      <c r="E16" s="5"/>
      <c r="F16" s="7"/>
      <c r="G16" s="8" t="str">
        <f>IF(COUNT(D16,F16)&lt;2,"",IF(F16=0,"Проверьте измеритель",D16/F16))</f>
        <v/>
      </c>
      <c r="H16" s="5"/>
    </row>
    <row r="17" ht="27" customHeight="1" spans="1:8" x14ac:dyDescent="0.25">
      <c r="A17" s="4">
        <v>11</v>
      </c>
      <c r="B17" s="5"/>
      <c r="C17" s="5"/>
      <c r="D17" s="6"/>
      <c r="E17" s="5"/>
      <c r="F17" s="7"/>
      <c r="G17" s="8" t="str">
        <f>IF(COUNT(D17,F17)&lt;2,"",IF(F17=0,"Проверьте измеритель",D17/F17))</f>
        <v/>
      </c>
      <c r="H17" s="5"/>
    </row>
    <row r="18" ht="27" customHeight="1" spans="1:8" x14ac:dyDescent="0.25">
      <c r="A18" s="4">
        <v>12</v>
      </c>
      <c r="B18" s="5"/>
      <c r="C18" s="5"/>
      <c r="D18" s="6"/>
      <c r="E18" s="5"/>
      <c r="F18" s="7"/>
      <c r="G18" s="8" t="str">
        <f>IF(COUNT(D18,F18)&lt;2,"",IF(F18=0,"Проверьте измеритель",D18/F18))</f>
        <v/>
      </c>
      <c r="H18" s="5"/>
    </row>
    <row r="20" ht="23" customHeight="1" spans="1:4" x14ac:dyDescent="0.25">
      <c r="A20" s="9" t="s">
        <v>22</v>
      </c>
      <c r="B20" s="9"/>
      <c r="C20" s="9"/>
      <c r="D20" s="10">
        <f>SUMIFS(D7:D18,C7:C18,"м²")</f>
        <v>849</v>
      </c>
    </row>
    <row r="21" ht="23" customHeight="1" spans="1:4" x14ac:dyDescent="0.25">
      <c r="A21" s="9" t="s">
        <v>23</v>
      </c>
      <c r="B21" s="9"/>
      <c r="C21" s="9"/>
      <c r="D21" s="10">
        <f>SUMIFS(D7:D18,C7:C18,"м")</f>
        <v>42</v>
      </c>
    </row>
    <row r="23" ht="22" customHeight="1" spans="1:8" x14ac:dyDescent="0.25">
      <c r="A23" s="2" t="s">
        <v>24</v>
      </c>
      <c r="B23" s="2"/>
      <c r="C23" s="2"/>
      <c r="D23" s="2"/>
      <c r="E23" s="2"/>
      <c r="F23" s="2"/>
      <c r="G23" s="2"/>
      <c r="H23" s="2"/>
    </row>
    <row r="24" ht="22" customHeight="1" spans="1:8" x14ac:dyDescent="0.25">
      <c r="A24" s="2" t="s">
        <v>25</v>
      </c>
      <c r="B24" s="2"/>
      <c r="C24" s="2"/>
      <c r="D24" s="2"/>
      <c r="E24" s="2"/>
      <c r="F24" s="2"/>
      <c r="G24" s="2"/>
      <c r="H24" s="2"/>
    </row>
  </sheetData>
  <mergeCells count="7">
    <mergeCell ref="A2:H2"/>
    <mergeCell ref="A3:H3"/>
    <mergeCell ref="A4:H4"/>
    <mergeCell ref="A20:C20"/>
    <mergeCell ref="A21:C21"/>
    <mergeCell ref="A23:H23"/>
    <mergeCell ref="A24:H24"/>
  </mergeCells>
  <dataValidations count="6">
    <dataValidation type="list" allowBlank="1" showErrorMessage="1" error="Выберите физическую единицу объёма" sqref="C10:C18">
      <formula1>"м²,м,шт.,м³,т"</formula1>
    </dataValidation>
    <dataValidation type="list" allowBlank="1" showErrorMessage="1" error="Выберите физическую единицу объёма" sqref="C7:C18">
      <formula1>"м²,м,шт.,м³,т"</formula1>
    </dataValidation>
    <dataValidation type="decimal" operator="greaterThanOrEqual" allowBlank="1" showErrorMessage="1" error="Объём должен быть неотрицательным числом" sqref="D10:D18">
      <formula1>0</formula1>
    </dataValidation>
    <dataValidation type="decimal" operator="greaterThanOrEqual" allowBlank="1" showErrorMessage="1" error="Объём должен быть неотрицательным числом" sqref="D7:D18">
      <formula1>0</formula1>
    </dataValidation>
    <dataValidation type="decimal" operator="greaterThan" allowBlank="1" showErrorMessage="1" error="Кратность измерителя должна быть больше нуля" sqref="F10:F18">
      <formula1>0</formula1>
    </dataValidation>
    <dataValidation type="decimal" operator="greaterThan" allowBlank="1" showErrorMessage="1" error="Кратность измерителя должна быть больше нуля" sqref="F7:F18">
      <formula1>0</formula1>
    </dataValidation>
  </dataValidations>
  <hyperlinks>
    <hyperlink ref="A4" r:id="rId1"/>
  </hyperlinks>
  <pageMargins left="0.25" right="0.25" top="0.3" bottom="0.3" header="0.15" footer="0.15"/>
  <pageSetup paperSize="9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Ведомость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Сметрикс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2026-10-05T16:31:16Z</dcterms:modified>
</cp:coreProperties>
</file>