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 данные" state="visible" r:id="rId5"/>
    <sheet sheetId="3" name="Детализация" state="visible" r:id="rId6"/>
    <sheet sheetId="4" name="Ведомость" state="visible" r:id="rId7"/>
    <sheet sheetId="5" name="Контроль" state="visible" r:id="rId8"/>
  </sheets>
  <definedNames>
    <definedName name="_xlnm.Print_Area" localSheetId="0">'Инструкция'!$A1:$B16</definedName>
    <definedName name="_xlnm.Print_Titles" localSheetId="0">'Инструкция'!$1:$3</definedName>
    <definedName name="_xlnm.Print_Area" localSheetId="1">'Исходные данные'!$A1:$I37</definedName>
    <definedName name="_xlnm.Print_Titles" localSheetId="1">'Исходные данные'!$1:$13</definedName>
    <definedName name="_xlnm.Print_Area" localSheetId="2">'Детализация'!$A1:$P67</definedName>
    <definedName name="_xlnm.Print_Titles" localSheetId="2">'Детализация'!$A:$D,'Детализация'!$1:$4</definedName>
    <definedName name="_xlnm.Print_Area" localSheetId="3">'Ведомость'!$A1:$K31</definedName>
    <definedName name="_xlnm.Print_Titles" localSheetId="3">'Ведомость'!$1:$5</definedName>
    <definedName name="_xlnm.Print_Area" localSheetId="4">'Контроль'!$A1:$C37</definedName>
    <definedName name="_xlnm.Print_Titles" localSheetId="4">'Контроль'!$1:$4</definedName>
  </definedNames>
  <calcPr calcId="171027" fullCalcOnLoad="1"/>
</workbook>
</file>

<file path=xl/sharedStrings.xml><?xml version="1.0" encoding="utf-8"?>
<sst xmlns="http://schemas.openxmlformats.org/spreadsheetml/2006/main" count="152" uniqueCount="122">
  <si>
    <t>Ведомость ресурсов к смете</t>
  </si>
  <si>
    <t>Раздел</t>
  </si>
  <si>
    <t>Порядок заполнения</t>
  </si>
  <si>
    <t>Статус</t>
  </si>
  <si>
    <t>Авторский рабочий шаблон, не унифицированная форма. Формат документа согласуют с получателем.</t>
  </si>
  <si>
    <t>Ввод</t>
  </si>
  <si>
    <t>Светлые ячейки с жёлтой заливкой предназначены для ввода. Расчётные ячейки содержат формулы.</t>
  </si>
  <si>
    <t>Исходные данные</t>
  </si>
  <si>
    <t>Заполните реквизиты, номера позиций без повторов, объёмы и числовой измеритель нормы. Объём делится на измеритель. Редакцию базы укажите по своей смете.</t>
  </si>
  <si>
    <t>Детализация</t>
  </si>
  <si>
    <t>Одна строка на ресурс в каждой позиции. Номер позиции связывает строку с исходными объёмами. Коды хранятся текстом.</t>
  </si>
  <si>
    <t>Единицы</t>
  </si>
  <si>
    <t>Труд: чел.-ч; машины: маш.-ч; материалы: единицы нормы. Часы и тонны не складывают.</t>
  </si>
  <si>
    <t>Коэффициенты</t>
  </si>
  <si>
    <t>Коэффициент количества меняет расход соответствующего ресурса. Коэффициент стоимости применяют только при наличии основания.</t>
  </si>
  <si>
    <t>Свод</t>
  </si>
  <si>
    <t>На листе «Ведомость» укажите по одной строке для каждого сочетания кода, единицы и полного наименования. Количество суммируется по этим трём признакам. Номера позиций и источник цены в своде заполняет составитель.</t>
  </si>
  <si>
    <t>Стоимость</t>
  </si>
  <si>
    <t>Режим задаётся в исходных данных. «Единая цена»: количество × цена × коэффициент стоимости. «Из позиций»: сумма заполненных стоимостей из сметы. Пустая цена или стоимость означает «не рассчитано». Ноль является числом.</t>
  </si>
  <si>
    <t>Проверка</t>
  </si>
  <si>
    <t>Проверьте лист «Контроль»: пустые коды и единицы, дубли номеров, отсутствие источника, расхождение свода, цены. Групповые материалы и замены проверяют по смете и проекту вручную.</t>
  </si>
  <si>
    <t>Учебный пример</t>
  </si>
  <si>
    <t>Бланк не содержит объёмов, норм или цен. Вместимость: 20 позиций, 60 строк ресурсов, 20 строк свода.</t>
  </si>
  <si>
    <t>Норма примера</t>
  </si>
  <si>
    <t>ГЭСН 12-01-044-02, ФСНБ-2022, измеритель 100 м². Расходы на измеритель: 8,9 чел.-ч; 0,03 маш.-ч; 0,084 т.</t>
  </si>
  <si>
    <t>Источник нормы</t>
  </si>
  <si>
    <t>https://smetrix.ru/spravochnik/gesn-2022/12-01-044/ (ГЭСН 12-01-044-02). Дата проверки: 07.10.2026.</t>
  </si>
  <si>
    <t>Основание расхода</t>
  </si>
  <si>
    <t>Пункт 66 Методики № 421/пр: проектные материалы и их количество проверяют по технической документации. https://www.gosexpert53.ru/upload/medialibrary/bbd/udao5vo64xt7i0nkgwx62ea94y4ywc6y.pdf</t>
  </si>
  <si>
    <t>Объект</t>
  </si>
  <si>
    <t>Номер сметы</t>
  </si>
  <si>
    <t>Охват</t>
  </si>
  <si>
    <t>Дата документа</t>
  </si>
  <si>
    <t>База и редакция</t>
  </si>
  <si>
    <t>Цель</t>
  </si>
  <si>
    <t>Территория / зона</t>
  </si>
  <si>
    <t>Период цен</t>
  </si>
  <si>
    <t>Уровень цен</t>
  </si>
  <si>
    <t>Режим стоимости</t>
  </si>
  <si>
    <t>Единая цена</t>
  </si>
  <si>
    <t>№ позиции</t>
  </si>
  <si>
    <t>Участок</t>
  </si>
  <si>
    <t>Основание объёма</t>
  </si>
  <si>
    <t>Шифр нормы</t>
  </si>
  <si>
    <t>Название работы</t>
  </si>
  <si>
    <t>Физическая единица</t>
  </si>
  <si>
    <t>Объём</t>
  </si>
  <si>
    <t>Измеритель, число</t>
  </si>
  <si>
    <t>Единицы нормы</t>
  </si>
  <si>
    <t>Составил: ФИО, должность</t>
  </si>
  <si>
    <t>Дата: __________________</t>
  </si>
  <si>
    <t>Ресурсы по позициям сметы</t>
  </si>
  <si>
    <t>Количество рассчитывается без промежуточного округления</t>
  </si>
  <si>
    <t>База / шифр нормы</t>
  </si>
  <si>
    <t>Группа</t>
  </si>
  <si>
    <t>Код ресурса</t>
  </si>
  <si>
    <t>Полное наименование</t>
  </si>
  <si>
    <t>Ед. изм.</t>
  </si>
  <si>
    <t>Расход на единицу нормы</t>
  </si>
  <si>
    <t>К количества</t>
  </si>
  <si>
    <t>Количество ресурса</t>
  </si>
  <si>
    <t>Источник цены / дата</t>
  </si>
  <si>
    <t>Уровень цены</t>
  </si>
  <si>
    <t>Цена</t>
  </si>
  <si>
    <t>К стоимости</t>
  </si>
  <si>
    <t>Стоимость из сметы</t>
  </si>
  <si>
    <t>Замена / примечание</t>
  </si>
  <si>
    <t>Ведомость ресурсов</t>
  </si>
  <si>
    <t>№</t>
  </si>
  <si>
    <t>Наименование / характеристики</t>
  </si>
  <si>
    <t>Количество</t>
  </si>
  <si>
    <t>Позиции-источники</t>
  </si>
  <si>
    <t>Цена единицы</t>
  </si>
  <si>
    <t>Источник / примечание</t>
  </si>
  <si>
    <t>Итого стоимость ресурсов</t>
  </si>
  <si>
    <t>Количество разных единиц не суммируют</t>
  </si>
  <si>
    <t>Составил: ФИО, должность, дата</t>
  </si>
  <si>
    <t>Проверил: ФИО, должность, дата</t>
  </si>
  <si>
    <t>Проверка ведомости</t>
  </si>
  <si>
    <t>Результат</t>
  </si>
  <si>
    <t>Действие</t>
  </si>
  <si>
    <t>Единицы нормы, всего</t>
  </si>
  <si>
    <t>Для одного вида работ пример даёт 2; разные физические измерители не складывайте.</t>
  </si>
  <si>
    <t>Пустые коды в заполненных строках</t>
  </si>
  <si>
    <t>Заполните код ресурса в каждой строке позиции.</t>
  </si>
  <si>
    <t>Пустые единицы</t>
  </si>
  <si>
    <t>Укажите единицу нормы; не заменяйте т на кг без пересчёта.</t>
  </si>
  <si>
    <t>Нерассчитанные количества</t>
  </si>
  <si>
    <t>Проверьте номера позиций, объём, измеритель, расход и коэффициент.</t>
  </si>
  <si>
    <t>Строки свода без цены</t>
  </si>
  <si>
    <t>При режиме «Единая цена» стоимость этих строк не рассчитана.</t>
  </si>
  <si>
    <t>Суммируйте стоимости из позиций для сверки со сметой; единая цена нужна для отдельного анализа.</t>
  </si>
  <si>
    <t>Включите все нужные позиции, материалы и замены.</t>
  </si>
  <si>
    <t>Дубли строк свода</t>
  </si>
  <si>
    <t>Оставьте одну строку для кода, единицы и полного наименования.</t>
  </si>
  <si>
    <t>Сводная строка 1</t>
  </si>
  <si>
    <t>Разница свода и детализации должна быть 0. Проверьте отсутствие пропущенных строк.</t>
  </si>
  <si>
    <t>Сводная строка 2</t>
  </si>
  <si>
    <t>Сводная строка 3</t>
  </si>
  <si>
    <t>Сводная строка 4</t>
  </si>
  <si>
    <t>Сводная строка 5</t>
  </si>
  <si>
    <t>Сводная строка 6</t>
  </si>
  <si>
    <t>Сводная строка 7</t>
  </si>
  <si>
    <t>Сводная строка 8</t>
  </si>
  <si>
    <t>Сводная строка 9</t>
  </si>
  <si>
    <t>Сводная строка 10</t>
  </si>
  <si>
    <t>Сводная строка 11</t>
  </si>
  <si>
    <t>Сводная строка 12</t>
  </si>
  <si>
    <t>Сводная строка 13</t>
  </si>
  <si>
    <t>Сводная строка 14</t>
  </si>
  <si>
    <t>Сводная строка 15</t>
  </si>
  <si>
    <t>Сводная строка 16</t>
  </si>
  <si>
    <t>Сводная строка 17</t>
  </si>
  <si>
    <t>Сводная строка 18</t>
  </si>
  <si>
    <t>Сводная строка 19</t>
  </si>
  <si>
    <t>Сводная строка 20</t>
  </si>
  <si>
    <t>Групповые материалы и замены</t>
  </si>
  <si>
    <t>Запишите результат проверки по проекту и ресурсной части сметы; автоматическая арифметика этого не подтверждает.</t>
  </si>
  <si>
    <t>Стоимость ресурсов по смете</t>
  </si>
  <si>
    <t>Введите контрольную сумму только этих ресурсов в том же уровне цен.</t>
  </si>
  <si>
    <t>Расхождение стоимости</t>
  </si>
  <si>
    <t>Полный итог сметы включает дополнительные начисления, это другой показатель.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</si>
</sst>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222222"/>
      <sz val="10"/>
      <name val="Arial"/>
    </font>
    <font>
      <b/>
      <color rgb="FFFFFFFF"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C30"/>
      </patternFill>
    </fill>
    <fill>
      <patternFill patternType="solid">
        <fgColor rgb="FFFFF5E0"/>
      </patternFill>
    </fill>
  </fills>
  <borders count="2">
    <border>
      <left/>
      <right/>
      <top/>
      <bottom/>
      <diagonal/>
    </border>
    <border>
      <left/>
      <right/>
      <top/>
      <bottom style="hair">
        <color rgb="FFE6DDD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D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B16"/>
  <ns0:sheetViews>
    <ns0:sheetView workbookViewId="0" showGridLines="0">
      <ns0:pane ySplit="3" topLeftCell="A4" activePane="bottomLeft" state="frozen"/>
      <ns0:selection pane="bottomLeft"/>
    </ns0:sheetView>
  </ns0:sheetViews>
  <ns0:sheetFormatPr defaultRowHeight="15" outlineLevelRow="0" outlineLevelCol="0" ns2:dyDescent="55"/>
  <ns0:cols>
    <ns0:col min="1" max="1" width="30" customWidth="1"/>
    <ns0:col min="2" max="2" width="110" customWidth="1"/>
  </ns0:cols>
  <ns0:sheetData>
    <ns0:row r="1" ht="28" customHeight="1" spans="1:2" ns2:dyDescent="0.25">
      <ns0:c r="A1" s="1" t="s">
        <ns0:v>0</ns0:v>
      </ns0:c>
      <ns0:c r="B1" s="2"/>
    </ns0:row>
    <ns0:row r="2" ht="32" customHeight="1" spans="1:2" ns2:dyDescent="0.25">
      <ns0:c r="A2" s="2"/>
      <ns0:c r="B2" s="2"/>
    </ns0:row>
    <ns0:row r="3" ht="46" customHeight="1" spans="1:2" ns2:dyDescent="0.25">
      <ns0:c r="A3" s="3" t="s">
        <ns0:v>1</ns0:v>
      </ns0:c>
      <ns0:c r="B3" s="3" t="s">
        <ns0:v>2</ns0:v>
      </ns0:c>
    </ns0:row>
    <ns0:row r="4" ht="42" customHeight="1" spans="1:2" ns2:dyDescent="0.25">
      <ns0:c r="A4" s="4" t="s">
        <ns0:v>3</ns0:v>
      </ns0:c>
      <ns0:c r="B4" s="4" t="s">
        <ns0:v>4</ns0:v>
      </ns0:c>
    </ns0:row>
    <ns0:row r="5" ht="42" customHeight="1" spans="1:2" ns2:dyDescent="0.25">
      <ns0:c r="A5" s="4" t="s">
        <ns0:v>5</ns0:v>
      </ns0:c>
      <ns0:c r="B5" s="4" t="s">
        <ns0:v>6</ns0:v>
      </ns0:c>
    </ns0:row>
    <ns0:row r="6" ht="42" customHeight="1" spans="1:2" ns2:dyDescent="0.25">
      <ns0:c r="A6" s="4" t="s">
        <ns0:v>7</ns0:v>
      </ns0:c>
      <ns0:c r="B6" s="4" t="s">
        <ns0:v>8</ns0:v>
      </ns0:c>
    </ns0:row>
    <ns0:row r="7" ht="42" customHeight="1" spans="1:2" ns2:dyDescent="0.25">
      <ns0:c r="A7" s="4" t="s">
        <ns0:v>9</ns0:v>
      </ns0:c>
      <ns0:c r="B7" s="4" t="s">
        <ns0:v>10</ns0:v>
      </ns0:c>
    </ns0:row>
    <ns0:row r="8" ht="42" customHeight="1" spans="1:2" ns2:dyDescent="0.25">
      <ns0:c r="A8" s="4" t="s">
        <ns0:v>11</ns0:v>
      </ns0:c>
      <ns0:c r="B8" s="4" t="s">
        <ns0:v>12</ns0:v>
      </ns0:c>
    </ns0:row>
    <ns0:row r="9" ht="42" customHeight="1" spans="1:2" ns2:dyDescent="0.25">
      <ns0:c r="A9" s="4" t="s">
        <ns0:v>13</ns0:v>
      </ns0:c>
      <ns0:c r="B9" s="4" t="s">
        <ns0:v>14</ns0:v>
      </ns0:c>
    </ns0:row>
    <ns0:row r="10" ht="52" customHeight="1" spans="1:2" ns2:dyDescent="0.25">
      <ns0:c r="A10" s="4" t="s">
        <ns0:v>15</ns0:v>
      </ns0:c>
      <ns0:c r="B10" s="4" t="s">
        <ns0:v>16</ns0:v>
      </ns0:c>
    </ns0:row>
    <ns0:row r="11" ht="52" customHeight="1" spans="1:2" ns2:dyDescent="0.25">
      <ns0:c r="A11" s="4" t="s">
        <ns0:v>17</ns0:v>
      </ns0:c>
      <ns0:c r="B11" s="4" t="s">
        <ns0:v>18</ns0:v>
      </ns0:c>
    </ns0:row>
    <ns0:row r="12" ht="42" customHeight="1" spans="1:2" ns2:dyDescent="0.25">
      <ns0:c r="A12" s="4" t="s">
        <ns0:v>19</ns0:v>
      </ns0:c>
      <ns0:c r="B12" s="4" t="s">
        <ns0:v>20</ns0:v>
      </ns0:c>
    </ns0:row>
    <ns0:row r="13" ht="42" customHeight="1" spans="1:2" ns2:dyDescent="0.25">
      <ns0:c r="A13" s="4" t="s">
        <ns0:v>21</ns0:v>
      </ns0:c>
      <ns0:c r="B13" s="4" t="s">
        <ns0:v>22</ns0:v>
      </ns0:c>
    </ns0:row>
    <ns0:row r="14" ht="42" customHeight="1" spans="1:2" ns2:dyDescent="0.25">
      <ns0:c r="A14" s="4" t="s">
        <ns0:v>23</ns0:v>
      </ns0:c>
      <ns0:c r="B14" s="4" t="s">
        <ns0:v>24</ns0:v>
      </ns0:c>
    </ns0:row>
    <ns0:row r="15" ht="42" customHeight="1" spans="1:2" ns2:dyDescent="0.25">
      <ns0:c r="A15" s="4" t="s">
        <ns0:v>25</ns0:v>
      </ns0:c>
      <ns0:c r="B15" s="4" t="s">
        <ns0:v>26</ns0:v>
      </ns0:c>
    </ns0:row>
    <ns0:row r="16" ht="42" customHeight="1" spans="1:2" ns2:dyDescent="0.25">
      <ns0:c r="A16" s="4" t="s">
        <ns0:v>27</ns0:v>
      </ns0:c>
      <ns0:c r="B16" s="4" t="s">
        <ns0:v>28</ns0:v>
      </ns0:c>
    </ns0:row>
  </ns0:sheetData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2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I37"/>
  <ns0:sheetViews>
    <ns0:sheetView workbookViewId="0" showGridLines="0">
      <ns0:pane ySplit="13" topLeftCell="A14" activePane="bottomLeft" state="frozen"/>
      <ns0:selection pane="bottomLeft"/>
    </ns0:sheetView>
  </ns0:sheetViews>
  <ns0:sheetFormatPr defaultRowHeight="15" outlineLevelRow="0" outlineLevelCol="0" ns2:dyDescent="55"/>
  <ns0:cols>
    <ns0:col min="1" max="1" width="12" customWidth="1"/>
    <ns0:col min="2" max="2" width="18" customWidth="1"/>
    <ns0:col min="3" max="3" width="30" customWidth="1"/>
    <ns0:col min="4" max="4" width="20" customWidth="1"/>
    <ns0:col min="5" max="5" width="70" customWidth="1"/>
    <ns0:col min="6" max="6" width="14" customWidth="1"/>
    <ns0:col min="7" max="7" width="18" customWidth="1"/>
    <ns0:col min="8" max="9" width="20" customWidth="1"/>
  </ns0:cols>
  <ns0:sheetData>
    <ns0:row r="1" ht="28" customHeight="1" spans="1:9" ns2:dyDescent="0.25">
      <ns0:c r="A1" s="1" t="s">
        <ns0:v>7</ns0:v>
      </ns0:c>
      <ns0:c r="B1" s="2"/>
      <ns0:c r="C1" s="2"/>
      <ns0:c r="D1" s="2"/>
      <ns0:c r="E1" s="2"/>
      <ns0:c r="F1" s="2"/>
      <ns0:c r="G1" s="2"/>
      <ns0:c r="H1" s="2"/>
      <ns0:c r="I1" s="2"/>
    </ns0:row>
    <ns0:row r="2" ht="32" customHeight="1" spans="1:9" ns2:dyDescent="0.25">
      <ns0:c r="A2" s="2"/>
      <ns0:c r="B2" s="2"/>
      <ns0:c r="C2" s="2" t="s">
        <ns0:v>29</ns0:v>
      </ns0:c>
      <ns0:c r="D2" s="2"/>
      <ns0:c r="E2" s="5"/>
      <ns0:c r="F2" s="2"/>
      <ns0:c r="G2" s="2"/>
      <ns0:c r="H2" s="2"/>
      <ns0:c r="I2" s="2"/>
    </ns0:row>
    <ns0:row r="3" ht="32" customHeight="1" spans="1:9" ns2:dyDescent="0.25">
      <ns0:c r="A3" s="2"/>
      <ns0:c r="B3" s="2"/>
      <ns0:c r="C3" s="2" t="s">
        <ns0:v>30</ns0:v>
      </ns0:c>
      <ns0:c r="D3" s="2"/>
      <ns0:c r="E3" s="5"/>
      <ns0:c r="F3" s="2"/>
      <ns0:c r="G3" s="2"/>
      <ns0:c r="H3" s="2"/>
      <ns0:c r="I3" s="2"/>
    </ns0:row>
    <ns0:row r="4" ht="32" customHeight="1" spans="1:9" ns2:dyDescent="0.25">
      <ns0:c r="A4" s="2"/>
      <ns0:c r="B4" s="2"/>
      <ns0:c r="C4" s="2" t="s">
        <ns0:v>31</ns0:v>
      </ns0:c>
      <ns0:c r="D4" s="2"/>
      <ns0:c r="E4" s="5"/>
      <ns0:c r="F4" s="2"/>
      <ns0:c r="G4" s="2"/>
      <ns0:c r="H4" s="2"/>
      <ns0:c r="I4" s="2"/>
    </ns0:row>
    <ns0:row r="5" ht="32" customHeight="1" spans="1:9" ns2:dyDescent="0.25">
      <ns0:c r="A5" s="2"/>
      <ns0:c r="B5" s="2"/>
      <ns0:c r="C5" s="2" t="s">
        <ns0:v>32</ns0:v>
      </ns0:c>
      <ns0:c r="D5" s="2"/>
      <ns0:c r="E5" s="6"/>
      <ns0:c r="F5" s="2"/>
      <ns0:c r="G5" s="2"/>
      <ns0:c r="H5" s="2"/>
      <ns0:c r="I5" s="2"/>
    </ns0:row>
    <ns0:row r="6" ht="32" customHeight="1" spans="1:9" ns2:dyDescent="0.25">
      <ns0:c r="A6" s="2"/>
      <ns0:c r="B6" s="2"/>
      <ns0:c r="C6" s="2" t="s">
        <ns0:v>33</ns0:v>
      </ns0:c>
      <ns0:c r="D6" s="2"/>
      <ns0:c r="E6" s="5"/>
      <ns0:c r="F6" s="2"/>
      <ns0:c r="G6" s="2"/>
      <ns0:c r="H6" s="2"/>
      <ns0:c r="I6" s="2"/>
    </ns0:row>
    <ns0:row r="7" ht="32" customHeight="1" spans="1:9" ns2:dyDescent="0.25">
      <ns0:c r="A7" s="2"/>
      <ns0:c r="B7" s="2"/>
      <ns0:c r="C7" s="2" t="s">
        <ns0:v>34</ns0:v>
      </ns0:c>
      <ns0:c r="D7" s="2"/>
      <ns0:c r="E7" s="5"/>
      <ns0:c r="F7" s="2"/>
      <ns0:c r="G7" s="2"/>
      <ns0:c r="H7" s="2"/>
      <ns0:c r="I7" s="2"/>
    </ns0:row>
    <ns0:row r="8" ht="32" customHeight="1" spans="1:9" ns2:dyDescent="0.25">
      <ns0:c r="A8" s="2"/>
      <ns0:c r="B8" s="2"/>
      <ns0:c r="C8" s="2" t="s">
        <ns0:v>35</ns0:v>
      </ns0:c>
      <ns0:c r="D8" s="2"/>
      <ns0:c r="E8" s="5"/>
      <ns0:c r="F8" s="2"/>
      <ns0:c r="G8" s="2"/>
      <ns0:c r="H8" s="2"/>
      <ns0:c r="I8" s="2"/>
    </ns0:row>
    <ns0:row r="9" ht="32" customHeight="1" spans="1:9" ns2:dyDescent="0.25">
      <ns0:c r="A9" s="2"/>
      <ns0:c r="B9" s="2"/>
      <ns0:c r="C9" s="2" t="s">
        <ns0:v>36</ns0:v>
      </ns0:c>
      <ns0:c r="D9" s="2"/>
      <ns0:c r="E9" s="5"/>
      <ns0:c r="F9" s="2"/>
      <ns0:c r="G9" s="2"/>
      <ns0:c r="H9" s="2"/>
      <ns0:c r="I9" s="2"/>
    </ns0:row>
    <ns0:row r="10" ht="32" customHeight="1" spans="1:9" ns2:dyDescent="0.25">
      <ns0:c r="A10" s="2"/>
      <ns0:c r="B10" s="2"/>
      <ns0:c r="C10" s="2" t="s">
        <ns0:v>37</ns0:v>
      </ns0:c>
      <ns0:c r="D10" s="2"/>
      <ns0:c r="E10" s="5"/>
      <ns0:c r="F10" s="2"/>
      <ns0:c r="G10" s="2"/>
      <ns0:c r="H10" s="2"/>
      <ns0:c r="I10" s="2"/>
    </ns0:row>
    <ns0:row r="11" ht="32" customHeight="1" spans="1:9" ns2:dyDescent="0.25">
      <ns0:c r="A11" s="2"/>
      <ns0:c r="B11" s="2"/>
      <ns0:c r="C11" s="2" t="s">
        <ns0:v>38</ns0:v>
      </ns0:c>
      <ns0:c r="D11" s="2"/>
      <ns0:c r="E11" s="5" t="s">
        <ns0:v>39</ns0:v>
      </ns0:c>
      <ns0:c r="F11" s="2"/>
      <ns0:c r="G11" s="2"/>
      <ns0:c r="H11" s="2"/>
      <ns0:c r="I11" s="2"/>
    </ns0:row>
    <ns0:row r="12" ht="32" customHeight="1" spans="1:9" ns2:dyDescent="0.25">
      <ns0:c r="A12" s="2"/>
      <ns0:c r="B12" s="2"/>
      <ns0:c r="C12" s="2"/>
      <ns0:c r="D12" s="2"/>
      <ns0:c r="E12" s="2"/>
      <ns0:c r="F12" s="2"/>
      <ns0:c r="G12" s="2"/>
      <ns0:c r="H12" s="2"/>
      <ns0:c r="I12" s="2"/>
    </ns0:row>
    <ns0:row r="13" ht="46" customHeight="1" spans="1:9" ns2:dyDescent="0.25">
      <ns0:c r="A13" s="3" t="s">
        <ns0:v>40</ns0:v>
      </ns0:c>
      <ns0:c r="B13" s="3" t="s">
        <ns0:v>41</ns0:v>
      </ns0:c>
      <ns0:c r="C13" s="3" t="s">
        <ns0:v>42</ns0:v>
      </ns0:c>
      <ns0:c r="D13" s="3" t="s">
        <ns0:v>43</ns0:v>
      </ns0:c>
      <ns0:c r="E13" s="3" t="s">
        <ns0:v>44</ns0:v>
      </ns0:c>
      <ns0:c r="F13" s="3" t="s">
        <ns0:v>45</ns0:v>
      </ns0:c>
      <ns0:c r="G13" s="3" t="s">
        <ns0:v>46</ns0:v>
      </ns0:c>
      <ns0:c r="H13" s="3" t="s">
        <ns0:v>47</ns0:v>
      </ns0:c>
      <ns0:c r="I13" s="3" t="s">
        <ns0:v>48</ns0:v>
      </ns0:c>
    </ns0:row>
    <ns0:row r="14" ht="32" customHeight="1" spans="1:9" ns2:dyDescent="0.25">
      <ns0:c r="A14" s="7"/>
      <ns0:c r="B14" s="8"/>
      <ns0:c r="C14" s="8"/>
      <ns0:c r="D14" s="7"/>
      <ns0:c r="E14" s="8"/>
      <ns0:c r="F14" s="8"/>
      <ns0:c r="G14" s="8"/>
      <ns0:c r="H14" s="8"/>
      <ns0:c r="I14" s="9" t="str">
        <ns0:f>IF(A14="","",IF(OR(G14="",H14="",H14=0),"нет исходных данных",G14/H14))</ns0:f>
        <ns0:v/>
      </ns0:c>
    </ns0:row>
    <ns0:row r="15" ht="32" customHeight="1" spans="1:9" ns2:dyDescent="0.25">
      <ns0:c r="A15" s="7"/>
      <ns0:c r="B15" s="8"/>
      <ns0:c r="C15" s="8"/>
      <ns0:c r="D15" s="7"/>
      <ns0:c r="E15" s="8"/>
      <ns0:c r="F15" s="8"/>
      <ns0:c r="G15" s="8"/>
      <ns0:c r="H15" s="8"/>
      <ns0:c r="I15" s="9" t="str">
        <ns0:f>IF(A15="","",IF(OR(G15="",H15="",H15=0),"нет исходных данных",G15/H15))</ns0:f>
        <ns0:v/>
      </ns0:c>
    </ns0:row>
    <ns0:row r="16" ht="32" customHeight="1" spans="1:9" ns2:dyDescent="0.25">
      <ns0:c r="A16" s="7"/>
      <ns0:c r="B16" s="8"/>
      <ns0:c r="C16" s="8"/>
      <ns0:c r="D16" s="7"/>
      <ns0:c r="E16" s="8"/>
      <ns0:c r="F16" s="8"/>
      <ns0:c r="G16" s="8"/>
      <ns0:c r="H16" s="8"/>
      <ns0:c r="I16" s="9" t="str">
        <ns0:f>IF(A16="","",IF(OR(G16="",H16="",H16=0),"нет исходных данных",G16/H16))</ns0:f>
        <ns0:v/>
      </ns0:c>
    </ns0:row>
    <ns0:row r="17" ht="32" customHeight="1" spans="1:9" ns2:dyDescent="0.25">
      <ns0:c r="A17" s="7"/>
      <ns0:c r="B17" s="8"/>
      <ns0:c r="C17" s="8"/>
      <ns0:c r="D17" s="7"/>
      <ns0:c r="E17" s="8"/>
      <ns0:c r="F17" s="8"/>
      <ns0:c r="G17" s="8"/>
      <ns0:c r="H17" s="8"/>
      <ns0:c r="I17" s="9" t="str">
        <ns0:f>IF(A17="","",IF(OR(G17="",H17="",H17=0),"нет исходных данных",G17/H17))</ns0:f>
        <ns0:v/>
      </ns0:c>
    </ns0:row>
    <ns0:row r="18" ht="32" customHeight="1" spans="1:9" ns2:dyDescent="0.25">
      <ns0:c r="A18" s="7"/>
      <ns0:c r="B18" s="8"/>
      <ns0:c r="C18" s="8"/>
      <ns0:c r="D18" s="7"/>
      <ns0:c r="E18" s="8"/>
      <ns0:c r="F18" s="8"/>
      <ns0:c r="G18" s="8"/>
      <ns0:c r="H18" s="8"/>
      <ns0:c r="I18" s="9" t="str">
        <ns0:f>IF(A18="","",IF(OR(G18="",H18="",H18=0),"нет исходных данных",G18/H18))</ns0:f>
        <ns0:v/>
      </ns0:c>
    </ns0:row>
    <ns0:row r="19" ht="32" customHeight="1" spans="1:9" ns2:dyDescent="0.25">
      <ns0:c r="A19" s="7"/>
      <ns0:c r="B19" s="8"/>
      <ns0:c r="C19" s="8"/>
      <ns0:c r="D19" s="7"/>
      <ns0:c r="E19" s="8"/>
      <ns0:c r="F19" s="8"/>
      <ns0:c r="G19" s="8"/>
      <ns0:c r="H19" s="8"/>
      <ns0:c r="I19" s="9" t="str">
        <ns0:f>IF(A19="","",IF(OR(G19="",H19="",H19=0),"нет исходных данных",G19/H19))</ns0:f>
        <ns0:v/>
      </ns0:c>
    </ns0:row>
    <ns0:row r="20" ht="32" customHeight="1" spans="1:9" ns2:dyDescent="0.25">
      <ns0:c r="A20" s="7"/>
      <ns0:c r="B20" s="8"/>
      <ns0:c r="C20" s="8"/>
      <ns0:c r="D20" s="7"/>
      <ns0:c r="E20" s="8"/>
      <ns0:c r="F20" s="8"/>
      <ns0:c r="G20" s="8"/>
      <ns0:c r="H20" s="8"/>
      <ns0:c r="I20" s="9" t="str">
        <ns0:f>IF(A20="","",IF(OR(G20="",H20="",H20=0),"нет исходных данных",G20/H20))</ns0:f>
        <ns0:v/>
      </ns0:c>
    </ns0:row>
    <ns0:row r="21" ht="32" customHeight="1" spans="1:9" ns2:dyDescent="0.25">
      <ns0:c r="A21" s="7"/>
      <ns0:c r="B21" s="8"/>
      <ns0:c r="C21" s="8"/>
      <ns0:c r="D21" s="7"/>
      <ns0:c r="E21" s="8"/>
      <ns0:c r="F21" s="8"/>
      <ns0:c r="G21" s="8"/>
      <ns0:c r="H21" s="8"/>
      <ns0:c r="I21" s="9" t="str">
        <ns0:f>IF(A21="","",IF(OR(G21="",H21="",H21=0),"нет исходных данных",G21/H21))</ns0:f>
        <ns0:v/>
      </ns0:c>
    </ns0:row>
    <ns0:row r="22" ht="32" customHeight="1" spans="1:9" ns2:dyDescent="0.25">
      <ns0:c r="A22" s="7"/>
      <ns0:c r="B22" s="8"/>
      <ns0:c r="C22" s="8"/>
      <ns0:c r="D22" s="7"/>
      <ns0:c r="E22" s="8"/>
      <ns0:c r="F22" s="8"/>
      <ns0:c r="G22" s="8"/>
      <ns0:c r="H22" s="8"/>
      <ns0:c r="I22" s="9" t="str">
        <ns0:f>IF(A22="","",IF(OR(G22="",H22="",H22=0),"нет исходных данных",G22/H22))</ns0:f>
        <ns0:v/>
      </ns0:c>
    </ns0:row>
    <ns0:row r="23" ht="32" customHeight="1" spans="1:9" ns2:dyDescent="0.25">
      <ns0:c r="A23" s="7"/>
      <ns0:c r="B23" s="8"/>
      <ns0:c r="C23" s="8"/>
      <ns0:c r="D23" s="7"/>
      <ns0:c r="E23" s="8"/>
      <ns0:c r="F23" s="8"/>
      <ns0:c r="G23" s="8"/>
      <ns0:c r="H23" s="8"/>
      <ns0:c r="I23" s="9" t="str">
        <ns0:f>IF(A23="","",IF(OR(G23="",H23="",H23=0),"нет исходных данных",G23/H23))</ns0:f>
        <ns0:v/>
      </ns0:c>
    </ns0:row>
    <ns0:row r="24" ht="32" customHeight="1" spans="1:9" ns2:dyDescent="0.25">
      <ns0:c r="A24" s="7"/>
      <ns0:c r="B24" s="8"/>
      <ns0:c r="C24" s="8"/>
      <ns0:c r="D24" s="7"/>
      <ns0:c r="E24" s="8"/>
      <ns0:c r="F24" s="8"/>
      <ns0:c r="G24" s="8"/>
      <ns0:c r="H24" s="8"/>
      <ns0:c r="I24" s="9" t="str">
        <ns0:f>IF(A24="","",IF(OR(G24="",H24="",H24=0),"нет исходных данных",G24/H24))</ns0:f>
        <ns0:v/>
      </ns0:c>
    </ns0:row>
    <ns0:row r="25" ht="32" customHeight="1" spans="1:9" ns2:dyDescent="0.25">
      <ns0:c r="A25" s="7"/>
      <ns0:c r="B25" s="8"/>
      <ns0:c r="C25" s="8"/>
      <ns0:c r="D25" s="7"/>
      <ns0:c r="E25" s="8"/>
      <ns0:c r="F25" s="8"/>
      <ns0:c r="G25" s="8"/>
      <ns0:c r="H25" s="8"/>
      <ns0:c r="I25" s="9" t="str">
        <ns0:f>IF(A25="","",IF(OR(G25="",H25="",H25=0),"нет исходных данных",G25/H25))</ns0:f>
        <ns0:v/>
      </ns0:c>
    </ns0:row>
    <ns0:row r="26" ht="32" customHeight="1" spans="1:9" ns2:dyDescent="0.25">
      <ns0:c r="A26" s="7"/>
      <ns0:c r="B26" s="8"/>
      <ns0:c r="C26" s="8"/>
      <ns0:c r="D26" s="7"/>
      <ns0:c r="E26" s="8"/>
      <ns0:c r="F26" s="8"/>
      <ns0:c r="G26" s="8"/>
      <ns0:c r="H26" s="8"/>
      <ns0:c r="I26" s="9" t="str">
        <ns0:f>IF(A26="","",IF(OR(G26="",H26="",H26=0),"нет исходных данных",G26/H26))</ns0:f>
        <ns0:v/>
      </ns0:c>
    </ns0:row>
    <ns0:row r="27" ht="32" customHeight="1" spans="1:9" ns2:dyDescent="0.25">
      <ns0:c r="A27" s="7"/>
      <ns0:c r="B27" s="8"/>
      <ns0:c r="C27" s="8"/>
      <ns0:c r="D27" s="7"/>
      <ns0:c r="E27" s="8"/>
      <ns0:c r="F27" s="8"/>
      <ns0:c r="G27" s="8"/>
      <ns0:c r="H27" s="8"/>
      <ns0:c r="I27" s="9" t="str">
        <ns0:f>IF(A27="","",IF(OR(G27="",H27="",H27=0),"нет исходных данных",G27/H27))</ns0:f>
        <ns0:v/>
      </ns0:c>
    </ns0:row>
    <ns0:row r="28" ht="32" customHeight="1" spans="1:9" ns2:dyDescent="0.25">
      <ns0:c r="A28" s="7"/>
      <ns0:c r="B28" s="8"/>
      <ns0:c r="C28" s="8"/>
      <ns0:c r="D28" s="7"/>
      <ns0:c r="E28" s="8"/>
      <ns0:c r="F28" s="8"/>
      <ns0:c r="G28" s="8"/>
      <ns0:c r="H28" s="8"/>
      <ns0:c r="I28" s="9" t="str">
        <ns0:f>IF(A28="","",IF(OR(G28="",H28="",H28=0),"нет исходных данных",G28/H28))</ns0:f>
        <ns0:v/>
      </ns0:c>
    </ns0:row>
    <ns0:row r="29" ht="32" customHeight="1" spans="1:9" ns2:dyDescent="0.25">
      <ns0:c r="A29" s="7"/>
      <ns0:c r="B29" s="8"/>
      <ns0:c r="C29" s="8"/>
      <ns0:c r="D29" s="7"/>
      <ns0:c r="E29" s="8"/>
      <ns0:c r="F29" s="8"/>
      <ns0:c r="G29" s="8"/>
      <ns0:c r="H29" s="8"/>
      <ns0:c r="I29" s="9" t="str">
        <ns0:f>IF(A29="","",IF(OR(G29="",H29="",H29=0),"нет исходных данных",G29/H29))</ns0:f>
        <ns0:v/>
      </ns0:c>
    </ns0:row>
    <ns0:row r="30" ht="32" customHeight="1" spans="1:9" ns2:dyDescent="0.25">
      <ns0:c r="A30" s="7"/>
      <ns0:c r="B30" s="8"/>
      <ns0:c r="C30" s="8"/>
      <ns0:c r="D30" s="7"/>
      <ns0:c r="E30" s="8"/>
      <ns0:c r="F30" s="8"/>
      <ns0:c r="G30" s="8"/>
      <ns0:c r="H30" s="8"/>
      <ns0:c r="I30" s="9" t="str">
        <ns0:f>IF(A30="","",IF(OR(G30="",H30="",H30=0),"нет исходных данных",G30/H30))</ns0:f>
        <ns0:v/>
      </ns0:c>
    </ns0:row>
    <ns0:row r="31" ht="32" customHeight="1" spans="1:9" ns2:dyDescent="0.25">
      <ns0:c r="A31" s="7"/>
      <ns0:c r="B31" s="8"/>
      <ns0:c r="C31" s="8"/>
      <ns0:c r="D31" s="7"/>
      <ns0:c r="E31" s="8"/>
      <ns0:c r="F31" s="8"/>
      <ns0:c r="G31" s="8"/>
      <ns0:c r="H31" s="8"/>
      <ns0:c r="I31" s="9" t="str">
        <ns0:f>IF(A31="","",IF(OR(G31="",H31="",H31=0),"нет исходных данных",G31/H31))</ns0:f>
        <ns0:v/>
      </ns0:c>
    </ns0:row>
    <ns0:row r="32" ht="32" customHeight="1" spans="1:9" ns2:dyDescent="0.25">
      <ns0:c r="A32" s="7"/>
      <ns0:c r="B32" s="8"/>
      <ns0:c r="C32" s="8"/>
      <ns0:c r="D32" s="7"/>
      <ns0:c r="E32" s="8"/>
      <ns0:c r="F32" s="8"/>
      <ns0:c r="G32" s="8"/>
      <ns0:c r="H32" s="8"/>
      <ns0:c r="I32" s="9" t="str">
        <ns0:f>IF(A32="","",IF(OR(G32="",H32="",H32=0),"нет исходных данных",G32/H32))</ns0:f>
        <ns0:v/>
      </ns0:c>
    </ns0:row>
    <ns0:row r="33" ht="32" customHeight="1" spans="1:9" ns2:dyDescent="0.25">
      <ns0:c r="A33" s="7"/>
      <ns0:c r="B33" s="8"/>
      <ns0:c r="C33" s="8"/>
      <ns0:c r="D33" s="7"/>
      <ns0:c r="E33" s="8"/>
      <ns0:c r="F33" s="8"/>
      <ns0:c r="G33" s="8"/>
      <ns0:c r="H33" s="8"/>
      <ns0:c r="I33" s="9" t="str">
        <ns0:f>IF(A33="","",IF(OR(G33="",H33="",H33=0),"нет исходных данных",G33/H33))</ns0:f>
        <ns0:v/>
      </ns0:c>
    </ns0:row>
    <ns0:row r="34" ht="32" customHeight="1" spans="1:9" ns2:dyDescent="0.25">
      <ns0:c r="A34" s="9"/>
      <ns0:c r="B34" s="9"/>
      <ns0:c r="C34" s="9"/>
      <ns0:c r="D34" s="9"/>
      <ns0:c r="E34" s="9"/>
      <ns0:c r="F34" s="9"/>
      <ns0:c r="G34" s="9"/>
      <ns0:c r="H34" s="9"/>
      <ns0:c r="I34" s="9"/>
    </ns0:row>
    <ns0:row r="35" ht="32" customHeight="1" spans="1:9" ns2:dyDescent="0.25">
      <ns0:c r="A35" s="9"/>
      <ns0:c r="B35" s="9"/>
      <ns0:c r="C35" s="9"/>
      <ns0:c r="D35" s="9"/>
      <ns0:c r="E35" s="9" t="s">
        <ns0:v>49</ns0:v>
      </ns0:c>
      <ns0:c r="F35" s="9"/>
      <ns0:c r="G35" s="9"/>
      <ns0:c r="H35" s="9"/>
      <ns0:c r="I35" s="9"/>
    </ns0:row>
    <ns0:row r="36" ht="32" customHeight="1" spans="1:9" ns2:dyDescent="0.25">
      <ns0:c r="A36" s="9"/>
      <ns0:c r="B36" s="9"/>
      <ns0:c r="C36" s="9"/>
      <ns0:c r="D36" s="9"/>
      <ns0:c r="E36" s="8"/>
      <ns0:c r="F36" s="9"/>
      <ns0:c r="G36" s="9"/>
      <ns0:c r="H36" s="9"/>
      <ns0:c r="I36" s="9"/>
    </ns0:row>
    <ns0:row r="37" ht="32" customHeight="1" spans="1:9" ns2:dyDescent="0.25">
      <ns0:c r="A37" s="9"/>
      <ns0:c r="B37" s="9"/>
      <ns0:c r="C37" s="9"/>
      <ns0:c r="D37" s="9"/>
      <ns0:c r="E37" s="9" t="s">
        <ns0:v>50</ns0:v>
      </ns0:c>
      <ns0:c r="F37" s="9"/>
      <ns0:c r="G37" s="9"/>
      <ns0:c r="H37" s="9"/>
      <ns0:c r="I37" s="9"/>
    </ns0:row>
  </ns0:sheetData>
  <ns0:autoFilter ref="A13:I33"/>
  <ns0:dataValidations count="1">
    <ns0:dataValidation type="list" sqref="E11">
      <ns0:formula1>"Единая цена,Из позиций"</ns0:formula1>
    </ns0:dataValidation>
  </ns0:dataValidations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3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P67"/>
  <ns0:sheetViews>
    <ns0:sheetView workbookViewId="0" showGridLines="0">
      <ns0:pane ySplit="4" topLeftCell="A5" activePane="bottomLeft" state="frozen"/>
      <ns0:selection pane="bottomLeft"/>
    </ns0:sheetView>
  </ns0:sheetViews>
  <ns0:sheetFormatPr defaultRowHeight="15" outlineLevelRow="0" outlineLevelCol="0" ns2:dyDescent="55"/>
  <ns0:cols>
    <ns0:col min="1" max="1" width="12" customWidth="1"/>
    <ns0:col min="2" max="2" width="28" customWidth="1"/>
    <ns0:col min="3" max="3" width="17" customWidth="1"/>
    <ns0:col min="4" max="4" width="24" customWidth="1"/>
    <ns0:col min="5" max="5" width="66" customWidth="1"/>
    <ns0:col min="6" max="6" width="14" customWidth="1"/>
    <ns0:col min="7" max="9" width="18" customWidth="1"/>
    <ns0:col min="10" max="10" width="20" customWidth="1"/>
    <ns0:col min="11" max="11" width="30" customWidth="1"/>
    <ns0:col min="12" max="12" width="20" customWidth="1"/>
    <ns0:col min="13" max="14" width="18" customWidth="1"/>
    <ns0:col min="15" max="15" width="22" customWidth="1"/>
    <ns0:col min="16" max="16" width="34" customWidth="1"/>
  </ns0:cols>
  <ns0:sheetData>
    <ns0:row r="1" ht="28" customHeight="1" spans="1:16" ns2:dyDescent="0.25">
      <ns0:c r="A1" s="1" t="s">
        <ns0:v>51</ns0:v>
      </ns0:c>
      <ns0:c r="B1" s="2"/>
      <ns0:c r="C1" s="2"/>
      <ns0:c r="D1" s="2"/>
      <ns0:c r="E1" s="2"/>
      <ns0:c r="F1" s="2"/>
      <ns0:c r="G1" s="2"/>
      <ns0:c r="H1" s="2"/>
      <ns0:c r="I1" s="2"/>
      <ns0:c r="J1" s="2"/>
      <ns0:c r="K1" s="2"/>
      <ns0:c r="L1" s="2"/>
      <ns0:c r="M1" s="2"/>
      <ns0:c r="N1" s="2"/>
      <ns0:c r="O1" s="2"/>
      <ns0:c r="P1" s="2"/>
    </ns0:row>
    <ns0:row r="2" ht="32" customHeight="1" spans="1:16" ns2:dyDescent="0.25">
      <ns0:c r="A2" s="2"/>
      <ns0:c r="B2" s="2"/>
      <ns0:c r="C2" s="2"/>
      <ns0:c r="D2" s="2"/>
      <ns0:c r="E2" s="2" t="s">
        <ns0:v>52</ns0:v>
      </ns0:c>
      <ns0:c r="F2" s="2"/>
      <ns0:c r="G2" s="2"/>
      <ns0:c r="H2" s="2"/>
      <ns0:c r="I2" s="2"/>
      <ns0:c r="J2" s="2"/>
      <ns0:c r="K2" s="2"/>
      <ns0:c r="L2" s="2"/>
      <ns0:c r="M2" s="2"/>
      <ns0:c r="N2" s="2"/>
      <ns0:c r="O2" s="2"/>
      <ns0:c r="P2" s="2"/>
    </ns0:row>
    <ns0:row r="3" ht="32" customHeight="1" spans="1:16" ns2:dyDescent="0.25">
      <ns0:c r="A3" s="2"/>
      <ns0:c r="B3" s="2"/>
      <ns0:c r="C3" s="2"/>
      <ns0:c r="D3" s="2"/>
      <ns0:c r="E3" s="2"/>
      <ns0:c r="F3" s="2"/>
      <ns0:c r="G3" s="2"/>
      <ns0:c r="H3" s="2"/>
      <ns0:c r="I3" s="2"/>
      <ns0:c r="J3" s="2"/>
      <ns0:c r="K3" s="2"/>
      <ns0:c r="L3" s="2"/>
      <ns0:c r="M3" s="2"/>
      <ns0:c r="N3" s="2"/>
      <ns0:c r="O3" s="2"/>
      <ns0:c r="P3" s="2"/>
    </ns0:row>
    <ns0:row r="4" ht="46" customHeight="1" spans="1:16" ns2:dyDescent="0.25">
      <ns0:c r="A4" s="3" t="s">
        <ns0:v>40</ns0:v>
      </ns0:c>
      <ns0:c r="B4" s="3" t="s">
        <ns0:v>53</ns0:v>
      </ns0:c>
      <ns0:c r="C4" s="3" t="s">
        <ns0:v>54</ns0:v>
      </ns0:c>
      <ns0:c r="D4" s="3" t="s">
        <ns0:v>55</ns0:v>
      </ns0:c>
      <ns0:c r="E4" s="3" t="s">
        <ns0:v>56</ns0:v>
      </ns0:c>
      <ns0:c r="F4" s="3" t="s">
        <ns0:v>57</ns0:v>
      </ns0:c>
      <ns0:c r="G4" s="3" t="s">
        <ns0:v>58</ns0:v>
      </ns0:c>
      <ns0:c r="H4" s="3" t="s">
        <ns0:v>48</ns0:v>
      </ns0:c>
      <ns0:c r="I4" s="3" t="s">
        <ns0:v>59</ns0:v>
      </ns0:c>
      <ns0:c r="J4" s="3" t="s">
        <ns0:v>60</ns0:v>
      </ns0:c>
      <ns0:c r="K4" s="3" t="s">
        <ns0:v>61</ns0:v>
      </ns0:c>
      <ns0:c r="L4" s="3" t="s">
        <ns0:v>62</ns0:v>
      </ns0:c>
      <ns0:c r="M4" s="3" t="s">
        <ns0:v>63</ns0:v>
      </ns0:c>
      <ns0:c r="N4" s="3" t="s">
        <ns0:v>64</ns0:v>
      </ns0:c>
      <ns0:c r="O4" s="3" t="s">
        <ns0:v>65</ns0:v>
      </ns0:c>
      <ns0:c r="P4" s="3" t="s">
        <ns0:v>66</ns0:v>
      </ns0:c>
    </ns0:row>
    <ns0:row r="5" ht="32" customHeight="1" spans="1:16" ns2:dyDescent="0.25">
      <ns0:c r="A5" s="7"/>
      <ns0:c r="B5" s="7"/>
      <ns0:c r="C5" s="8"/>
      <ns0:c r="D5" s="7"/>
      <ns0:c r="E5" s="8"/>
      <ns0:c r="F5" s="8"/>
      <ns0:c r="G5" s="8"/>
      <ns0:c r="H5" s="9" t="str">
        <ns0:f>IF(A5="","",IF(COUNTIF('Исходные данные'!$A$14:$A$33,A5)&lt;&gt;1,"проверьте № позиции",INDEX('Исходные данные'!$I$14:$I$33,MATCH(A5,'Исходные данные'!$A$14:$A$33,0))))</ns0:f>
        <ns0:v/>
      </ns0:c>
      <ns0:c r="I5" s="8"/>
      <ns0:c r="J5" s="9" t="str">
        <ns0:f>IF(A5="","",IF(AND(ISNUMBER(G5),ISNUMBER(H5),ISNUMBER(I5)),G5*H5*I5,"нет исходных данных"))</ns0:f>
        <ns0:v/>
      </ns0:c>
      <ns0:c r="K5" s="8"/>
      <ns0:c r="L5" s="8"/>
      <ns0:c r="M5" s="8"/>
      <ns0:c r="N5" s="8"/>
      <ns0:c r="O5" s="8"/>
      <ns0:c r="P5" s="8"/>
    </ns0:row>
    <ns0:row r="6" ht="32" customHeight="1" spans="1:16" ns2:dyDescent="0.25">
      <ns0:c r="A6" s="7"/>
      <ns0:c r="B6" s="7"/>
      <ns0:c r="C6" s="8"/>
      <ns0:c r="D6" s="7"/>
      <ns0:c r="E6" s="8"/>
      <ns0:c r="F6" s="8"/>
      <ns0:c r="G6" s="8"/>
      <ns0:c r="H6" s="9" t="str">
        <ns0:f>IF(A6="","",IF(COUNTIF('Исходные данные'!$A$14:$A$33,A6)&lt;&gt;1,"проверьте № позиции",INDEX('Исходные данные'!$I$14:$I$33,MATCH(A6,'Исходные данные'!$A$14:$A$33,0))))</ns0:f>
        <ns0:v/>
      </ns0:c>
      <ns0:c r="I6" s="8"/>
      <ns0:c r="J6" s="9" t="str">
        <ns0:f>IF(A6="","",IF(AND(ISNUMBER(G6),ISNUMBER(H6),ISNUMBER(I6)),G6*H6*I6,"нет исходных данных"))</ns0:f>
        <ns0:v/>
      </ns0:c>
      <ns0:c r="K6" s="8"/>
      <ns0:c r="L6" s="8"/>
      <ns0:c r="M6" s="8"/>
      <ns0:c r="N6" s="8"/>
      <ns0:c r="O6" s="8"/>
      <ns0:c r="P6" s="8"/>
    </ns0:row>
    <ns0:row r="7" ht="32" customHeight="1" spans="1:16" ns2:dyDescent="0.25">
      <ns0:c r="A7" s="7"/>
      <ns0:c r="B7" s="7"/>
      <ns0:c r="C7" s="8"/>
      <ns0:c r="D7" s="7"/>
      <ns0:c r="E7" s="8"/>
      <ns0:c r="F7" s="8"/>
      <ns0:c r="G7" s="8"/>
      <ns0:c r="H7" s="9" t="str">
        <ns0:f>IF(A7="","",IF(COUNTIF('Исходные данные'!$A$14:$A$33,A7)&lt;&gt;1,"проверьте № позиции",INDEX('Исходные данные'!$I$14:$I$33,MATCH(A7,'Исходные данные'!$A$14:$A$33,0))))</ns0:f>
        <ns0:v/>
      </ns0:c>
      <ns0:c r="I7" s="8"/>
      <ns0:c r="J7" s="9" t="str">
        <ns0:f>IF(A7="","",IF(AND(ISNUMBER(G7),ISNUMBER(H7),ISNUMBER(I7)),G7*H7*I7,"нет исходных данных"))</ns0:f>
        <ns0:v/>
      </ns0:c>
      <ns0:c r="K7" s="8"/>
      <ns0:c r="L7" s="8"/>
      <ns0:c r="M7" s="8"/>
      <ns0:c r="N7" s="8"/>
      <ns0:c r="O7" s="8"/>
      <ns0:c r="P7" s="8"/>
    </ns0:row>
    <ns0:row r="8" ht="32" customHeight="1" spans="1:16" ns2:dyDescent="0.25">
      <ns0:c r="A8" s="7"/>
      <ns0:c r="B8" s="7"/>
      <ns0:c r="C8" s="8"/>
      <ns0:c r="D8" s="7"/>
      <ns0:c r="E8" s="8"/>
      <ns0:c r="F8" s="8"/>
      <ns0:c r="G8" s="8"/>
      <ns0:c r="H8" s="9" t="str">
        <ns0:f>IF(A8="","",IF(COUNTIF('Исходные данные'!$A$14:$A$33,A8)&lt;&gt;1,"проверьте № позиции",INDEX('Исходные данные'!$I$14:$I$33,MATCH(A8,'Исходные данные'!$A$14:$A$33,0))))</ns0:f>
        <ns0:v/>
      </ns0:c>
      <ns0:c r="I8" s="8"/>
      <ns0:c r="J8" s="9" t="str">
        <ns0:f>IF(A8="","",IF(AND(ISNUMBER(G8),ISNUMBER(H8),ISNUMBER(I8)),G8*H8*I8,"нет исходных данных"))</ns0:f>
        <ns0:v/>
      </ns0:c>
      <ns0:c r="K8" s="8"/>
      <ns0:c r="L8" s="8"/>
      <ns0:c r="M8" s="8"/>
      <ns0:c r="N8" s="8"/>
      <ns0:c r="O8" s="8"/>
      <ns0:c r="P8" s="8"/>
    </ns0:row>
    <ns0:row r="9" ht="32" customHeight="1" spans="1:16" ns2:dyDescent="0.25">
      <ns0:c r="A9" s="7"/>
      <ns0:c r="B9" s="7"/>
      <ns0:c r="C9" s="8"/>
      <ns0:c r="D9" s="7"/>
      <ns0:c r="E9" s="8"/>
      <ns0:c r="F9" s="8"/>
      <ns0:c r="G9" s="8"/>
      <ns0:c r="H9" s="9" t="str">
        <ns0:f>IF(A9="","",IF(COUNTIF('Исходные данные'!$A$14:$A$33,A9)&lt;&gt;1,"проверьте № позиции",INDEX('Исходные данные'!$I$14:$I$33,MATCH(A9,'Исходные данные'!$A$14:$A$33,0))))</ns0:f>
        <ns0:v/>
      </ns0:c>
      <ns0:c r="I9" s="8"/>
      <ns0:c r="J9" s="9" t="str">
        <ns0:f>IF(A9="","",IF(AND(ISNUMBER(G9),ISNUMBER(H9),ISNUMBER(I9)),G9*H9*I9,"нет исходных данных"))</ns0:f>
        <ns0:v/>
      </ns0:c>
      <ns0:c r="K9" s="8"/>
      <ns0:c r="L9" s="8"/>
      <ns0:c r="M9" s="8"/>
      <ns0:c r="N9" s="8"/>
      <ns0:c r="O9" s="8"/>
      <ns0:c r="P9" s="8"/>
    </ns0:row>
    <ns0:row r="10" ht="32" customHeight="1" spans="1:16" ns2:dyDescent="0.25">
      <ns0:c r="A10" s="7"/>
      <ns0:c r="B10" s="7"/>
      <ns0:c r="C10" s="8"/>
      <ns0:c r="D10" s="7"/>
      <ns0:c r="E10" s="8"/>
      <ns0:c r="F10" s="8"/>
      <ns0:c r="G10" s="8"/>
      <ns0:c r="H10" s="9" t="str">
        <ns0:f>IF(A10="","",IF(COUNTIF('Исходные данные'!$A$14:$A$33,A10)&lt;&gt;1,"проверьте № позиции",INDEX('Исходные данные'!$I$14:$I$33,MATCH(A10,'Исходные данные'!$A$14:$A$33,0))))</ns0:f>
        <ns0:v/>
      </ns0:c>
      <ns0:c r="I10" s="8"/>
      <ns0:c r="J10" s="9" t="str">
        <ns0:f>IF(A10="","",IF(AND(ISNUMBER(G10),ISNUMBER(H10),ISNUMBER(I10)),G10*H10*I10,"нет исходных данных"))</ns0:f>
        <ns0:v/>
      </ns0:c>
      <ns0:c r="K10" s="8"/>
      <ns0:c r="L10" s="8"/>
      <ns0:c r="M10" s="8"/>
      <ns0:c r="N10" s="8"/>
      <ns0:c r="O10" s="8"/>
      <ns0:c r="P10" s="8"/>
    </ns0:row>
    <ns0:row r="11" ht="32" customHeight="1" spans="1:16" ns2:dyDescent="0.25">
      <ns0:c r="A11" s="7"/>
      <ns0:c r="B11" s="7"/>
      <ns0:c r="C11" s="8"/>
      <ns0:c r="D11" s="7"/>
      <ns0:c r="E11" s="8"/>
      <ns0:c r="F11" s="8"/>
      <ns0:c r="G11" s="8"/>
      <ns0:c r="H11" s="9" t="str">
        <ns0:f>IF(A11="","",IF(COUNTIF('Исходные данные'!$A$14:$A$33,A11)&lt;&gt;1,"проверьте № позиции",INDEX('Исходные данные'!$I$14:$I$33,MATCH(A11,'Исходные данные'!$A$14:$A$33,0))))</ns0:f>
        <ns0:v/>
      </ns0:c>
      <ns0:c r="I11" s="8"/>
      <ns0:c r="J11" s="9" t="str">
        <ns0:f>IF(A11="","",IF(AND(ISNUMBER(G11),ISNUMBER(H11),ISNUMBER(I11)),G11*H11*I11,"нет исходных данных"))</ns0:f>
        <ns0:v/>
      </ns0:c>
      <ns0:c r="K11" s="8"/>
      <ns0:c r="L11" s="8"/>
      <ns0:c r="M11" s="8"/>
      <ns0:c r="N11" s="8"/>
      <ns0:c r="O11" s="8"/>
      <ns0:c r="P11" s="8"/>
    </ns0:row>
    <ns0:row r="12" ht="32" customHeight="1" spans="1:16" ns2:dyDescent="0.25">
      <ns0:c r="A12" s="7"/>
      <ns0:c r="B12" s="7"/>
      <ns0:c r="C12" s="8"/>
      <ns0:c r="D12" s="7"/>
      <ns0:c r="E12" s="8"/>
      <ns0:c r="F12" s="8"/>
      <ns0:c r="G12" s="8"/>
      <ns0:c r="H12" s="9" t="str">
        <ns0:f>IF(A12="","",IF(COUNTIF('Исходные данные'!$A$14:$A$33,A12)&lt;&gt;1,"проверьте № позиции",INDEX('Исходные данные'!$I$14:$I$33,MATCH(A12,'Исходные данные'!$A$14:$A$33,0))))</ns0:f>
        <ns0:v/>
      </ns0:c>
      <ns0:c r="I12" s="8"/>
      <ns0:c r="J12" s="9" t="str">
        <ns0:f>IF(A12="","",IF(AND(ISNUMBER(G12),ISNUMBER(H12),ISNUMBER(I12)),G12*H12*I12,"нет исходных данных"))</ns0:f>
        <ns0:v/>
      </ns0:c>
      <ns0:c r="K12" s="8"/>
      <ns0:c r="L12" s="8"/>
      <ns0:c r="M12" s="8"/>
      <ns0:c r="N12" s="8"/>
      <ns0:c r="O12" s="8"/>
      <ns0:c r="P12" s="8"/>
    </ns0:row>
    <ns0:row r="13" ht="32" customHeight="1" spans="1:16" ns2:dyDescent="0.25">
      <ns0:c r="A13" s="7"/>
      <ns0:c r="B13" s="7"/>
      <ns0:c r="C13" s="8"/>
      <ns0:c r="D13" s="7"/>
      <ns0:c r="E13" s="8"/>
      <ns0:c r="F13" s="8"/>
      <ns0:c r="G13" s="8"/>
      <ns0:c r="H13" s="9" t="str">
        <ns0:f>IF(A13="","",IF(COUNTIF('Исходные данные'!$A$14:$A$33,A13)&lt;&gt;1,"проверьте № позиции",INDEX('Исходные данные'!$I$14:$I$33,MATCH(A13,'Исходные данные'!$A$14:$A$33,0))))</ns0:f>
        <ns0:v/>
      </ns0:c>
      <ns0:c r="I13" s="8"/>
      <ns0:c r="J13" s="9" t="str">
        <ns0:f>IF(A13="","",IF(AND(ISNUMBER(G13),ISNUMBER(H13),ISNUMBER(I13)),G13*H13*I13,"нет исходных данных"))</ns0:f>
        <ns0:v/>
      </ns0:c>
      <ns0:c r="K13" s="8"/>
      <ns0:c r="L13" s="8"/>
      <ns0:c r="M13" s="8"/>
      <ns0:c r="N13" s="8"/>
      <ns0:c r="O13" s="8"/>
      <ns0:c r="P13" s="8"/>
    </ns0:row>
    <ns0:row r="14" ht="32" customHeight="1" spans="1:16" ns2:dyDescent="0.25">
      <ns0:c r="A14" s="7"/>
      <ns0:c r="B14" s="7"/>
      <ns0:c r="C14" s="8"/>
      <ns0:c r="D14" s="7"/>
      <ns0:c r="E14" s="8"/>
      <ns0:c r="F14" s="8"/>
      <ns0:c r="G14" s="8"/>
      <ns0:c r="H14" s="9" t="str">
        <ns0:f>IF(A14="","",IF(COUNTIF('Исходные данные'!$A$14:$A$33,A14)&lt;&gt;1,"проверьте № позиции",INDEX('Исходные данные'!$I$14:$I$33,MATCH(A14,'Исходные данные'!$A$14:$A$33,0))))</ns0:f>
        <ns0:v/>
      </ns0:c>
      <ns0:c r="I14" s="8"/>
      <ns0:c r="J14" s="9" t="str">
        <ns0:f>IF(A14="","",IF(AND(ISNUMBER(G14),ISNUMBER(H14),ISNUMBER(I14)),G14*H14*I14,"нет исходных данных"))</ns0:f>
        <ns0:v/>
      </ns0:c>
      <ns0:c r="K14" s="8"/>
      <ns0:c r="L14" s="8"/>
      <ns0:c r="M14" s="8"/>
      <ns0:c r="N14" s="8"/>
      <ns0:c r="O14" s="8"/>
      <ns0:c r="P14" s="8"/>
    </ns0:row>
    <ns0:row r="15" ht="32" customHeight="1" spans="1:16" ns2:dyDescent="0.25">
      <ns0:c r="A15" s="7"/>
      <ns0:c r="B15" s="7"/>
      <ns0:c r="C15" s="8"/>
      <ns0:c r="D15" s="7"/>
      <ns0:c r="E15" s="8"/>
      <ns0:c r="F15" s="8"/>
      <ns0:c r="G15" s="8"/>
      <ns0:c r="H15" s="9" t="str">
        <ns0:f>IF(A15="","",IF(COUNTIF('Исходные данные'!$A$14:$A$33,A15)&lt;&gt;1,"проверьте № позиции",INDEX('Исходные данные'!$I$14:$I$33,MATCH(A15,'Исходные данные'!$A$14:$A$33,0))))</ns0:f>
        <ns0:v/>
      </ns0:c>
      <ns0:c r="I15" s="8"/>
      <ns0:c r="J15" s="9" t="str">
        <ns0:f>IF(A15="","",IF(AND(ISNUMBER(G15),ISNUMBER(H15),ISNUMBER(I15)),G15*H15*I15,"нет исходных данных"))</ns0:f>
        <ns0:v/>
      </ns0:c>
      <ns0:c r="K15" s="8"/>
      <ns0:c r="L15" s="8"/>
      <ns0:c r="M15" s="8"/>
      <ns0:c r="N15" s="8"/>
      <ns0:c r="O15" s="8"/>
      <ns0:c r="P15" s="8"/>
    </ns0:row>
    <ns0:row r="16" ht="32" customHeight="1" spans="1:16" ns2:dyDescent="0.25">
      <ns0:c r="A16" s="7"/>
      <ns0:c r="B16" s="7"/>
      <ns0:c r="C16" s="8"/>
      <ns0:c r="D16" s="7"/>
      <ns0:c r="E16" s="8"/>
      <ns0:c r="F16" s="8"/>
      <ns0:c r="G16" s="8"/>
      <ns0:c r="H16" s="9" t="str">
        <ns0:f>IF(A16="","",IF(COUNTIF('Исходные данные'!$A$14:$A$33,A16)&lt;&gt;1,"проверьте № позиции",INDEX('Исходные данные'!$I$14:$I$33,MATCH(A16,'Исходные данные'!$A$14:$A$33,0))))</ns0:f>
        <ns0:v/>
      </ns0:c>
      <ns0:c r="I16" s="8"/>
      <ns0:c r="J16" s="9" t="str">
        <ns0:f>IF(A16="","",IF(AND(ISNUMBER(G16),ISNUMBER(H16),ISNUMBER(I16)),G16*H16*I16,"нет исходных данных"))</ns0:f>
        <ns0:v/>
      </ns0:c>
      <ns0:c r="K16" s="8"/>
      <ns0:c r="L16" s="8"/>
      <ns0:c r="M16" s="8"/>
      <ns0:c r="N16" s="8"/>
      <ns0:c r="O16" s="8"/>
      <ns0:c r="P16" s="8"/>
    </ns0:row>
    <ns0:row r="17" ht="32" customHeight="1" spans="1:16" ns2:dyDescent="0.25">
      <ns0:c r="A17" s="7"/>
      <ns0:c r="B17" s="7"/>
      <ns0:c r="C17" s="8"/>
      <ns0:c r="D17" s="7"/>
      <ns0:c r="E17" s="8"/>
      <ns0:c r="F17" s="8"/>
      <ns0:c r="G17" s="8"/>
      <ns0:c r="H17" s="9" t="str">
        <ns0:f>IF(A17="","",IF(COUNTIF('Исходные данные'!$A$14:$A$33,A17)&lt;&gt;1,"проверьте № позиции",INDEX('Исходные данные'!$I$14:$I$33,MATCH(A17,'Исходные данные'!$A$14:$A$33,0))))</ns0:f>
        <ns0:v/>
      </ns0:c>
      <ns0:c r="I17" s="8"/>
      <ns0:c r="J17" s="9" t="str">
        <ns0:f>IF(A17="","",IF(AND(ISNUMBER(G17),ISNUMBER(H17),ISNUMBER(I17)),G17*H17*I17,"нет исходных данных"))</ns0:f>
        <ns0:v/>
      </ns0:c>
      <ns0:c r="K17" s="8"/>
      <ns0:c r="L17" s="8"/>
      <ns0:c r="M17" s="8"/>
      <ns0:c r="N17" s="8"/>
      <ns0:c r="O17" s="8"/>
      <ns0:c r="P17" s="8"/>
    </ns0:row>
    <ns0:row r="18" ht="32" customHeight="1" spans="1:16" ns2:dyDescent="0.25">
      <ns0:c r="A18" s="7"/>
      <ns0:c r="B18" s="7"/>
      <ns0:c r="C18" s="8"/>
      <ns0:c r="D18" s="7"/>
      <ns0:c r="E18" s="8"/>
      <ns0:c r="F18" s="8"/>
      <ns0:c r="G18" s="8"/>
      <ns0:c r="H18" s="9" t="str">
        <ns0:f>IF(A18="","",IF(COUNTIF('Исходные данные'!$A$14:$A$33,A18)&lt;&gt;1,"проверьте № позиции",INDEX('Исходные данные'!$I$14:$I$33,MATCH(A18,'Исходные данные'!$A$14:$A$33,0))))</ns0:f>
        <ns0:v/>
      </ns0:c>
      <ns0:c r="I18" s="8"/>
      <ns0:c r="J18" s="9" t="str">
        <ns0:f>IF(A18="","",IF(AND(ISNUMBER(G18),ISNUMBER(H18),ISNUMBER(I18)),G18*H18*I18,"нет исходных данных"))</ns0:f>
        <ns0:v/>
      </ns0:c>
      <ns0:c r="K18" s="8"/>
      <ns0:c r="L18" s="8"/>
      <ns0:c r="M18" s="8"/>
      <ns0:c r="N18" s="8"/>
      <ns0:c r="O18" s="8"/>
      <ns0:c r="P18" s="8"/>
    </ns0:row>
    <ns0:row r="19" ht="32" customHeight="1" spans="1:16" ns2:dyDescent="0.25">
      <ns0:c r="A19" s="7"/>
      <ns0:c r="B19" s="7"/>
      <ns0:c r="C19" s="8"/>
      <ns0:c r="D19" s="7"/>
      <ns0:c r="E19" s="8"/>
      <ns0:c r="F19" s="8"/>
      <ns0:c r="G19" s="8"/>
      <ns0:c r="H19" s="9" t="str">
        <ns0:f>IF(A19="","",IF(COUNTIF('Исходные данные'!$A$14:$A$33,A19)&lt;&gt;1,"проверьте № позиции",INDEX('Исходные данные'!$I$14:$I$33,MATCH(A19,'Исходные данные'!$A$14:$A$33,0))))</ns0:f>
        <ns0:v/>
      </ns0:c>
      <ns0:c r="I19" s="8"/>
      <ns0:c r="J19" s="9" t="str">
        <ns0:f>IF(A19="","",IF(AND(ISNUMBER(G19),ISNUMBER(H19),ISNUMBER(I19)),G19*H19*I19,"нет исходных данных"))</ns0:f>
        <ns0:v/>
      </ns0:c>
      <ns0:c r="K19" s="8"/>
      <ns0:c r="L19" s="8"/>
      <ns0:c r="M19" s="8"/>
      <ns0:c r="N19" s="8"/>
      <ns0:c r="O19" s="8"/>
      <ns0:c r="P19" s="8"/>
    </ns0:row>
    <ns0:row r="20" ht="32" customHeight="1" spans="1:16" ns2:dyDescent="0.25">
      <ns0:c r="A20" s="7"/>
      <ns0:c r="B20" s="7"/>
      <ns0:c r="C20" s="8"/>
      <ns0:c r="D20" s="7"/>
      <ns0:c r="E20" s="8"/>
      <ns0:c r="F20" s="8"/>
      <ns0:c r="G20" s="8"/>
      <ns0:c r="H20" s="9" t="str">
        <ns0:f>IF(A20="","",IF(COUNTIF('Исходные данные'!$A$14:$A$33,A20)&lt;&gt;1,"проверьте № позиции",INDEX('Исходные данные'!$I$14:$I$33,MATCH(A20,'Исходные данные'!$A$14:$A$33,0))))</ns0:f>
        <ns0:v/>
      </ns0:c>
      <ns0:c r="I20" s="8"/>
      <ns0:c r="J20" s="9" t="str">
        <ns0:f>IF(A20="","",IF(AND(ISNUMBER(G20),ISNUMBER(H20),ISNUMBER(I20)),G20*H20*I20,"нет исходных данных"))</ns0:f>
        <ns0:v/>
      </ns0:c>
      <ns0:c r="K20" s="8"/>
      <ns0:c r="L20" s="8"/>
      <ns0:c r="M20" s="8"/>
      <ns0:c r="N20" s="8"/>
      <ns0:c r="O20" s="8"/>
      <ns0:c r="P20" s="8"/>
    </ns0:row>
    <ns0:row r="21" ht="32" customHeight="1" spans="1:16" ns2:dyDescent="0.25">
      <ns0:c r="A21" s="7"/>
      <ns0:c r="B21" s="7"/>
      <ns0:c r="C21" s="8"/>
      <ns0:c r="D21" s="7"/>
      <ns0:c r="E21" s="8"/>
      <ns0:c r="F21" s="8"/>
      <ns0:c r="G21" s="8"/>
      <ns0:c r="H21" s="9" t="str">
        <ns0:f>IF(A21="","",IF(COUNTIF('Исходные данные'!$A$14:$A$33,A21)&lt;&gt;1,"проверьте № позиции",INDEX('Исходные данные'!$I$14:$I$33,MATCH(A21,'Исходные данные'!$A$14:$A$33,0))))</ns0:f>
        <ns0:v/>
      </ns0:c>
      <ns0:c r="I21" s="8"/>
      <ns0:c r="J21" s="9" t="str">
        <ns0:f>IF(A21="","",IF(AND(ISNUMBER(G21),ISNUMBER(H21),ISNUMBER(I21)),G21*H21*I21,"нет исходных данных"))</ns0:f>
        <ns0:v/>
      </ns0:c>
      <ns0:c r="K21" s="8"/>
      <ns0:c r="L21" s="8"/>
      <ns0:c r="M21" s="8"/>
      <ns0:c r="N21" s="8"/>
      <ns0:c r="O21" s="8"/>
      <ns0:c r="P21" s="8"/>
    </ns0:row>
    <ns0:row r="22" ht="32" customHeight="1" spans="1:16" ns2:dyDescent="0.25">
      <ns0:c r="A22" s="7"/>
      <ns0:c r="B22" s="7"/>
      <ns0:c r="C22" s="8"/>
      <ns0:c r="D22" s="7"/>
      <ns0:c r="E22" s="8"/>
      <ns0:c r="F22" s="8"/>
      <ns0:c r="G22" s="8"/>
      <ns0:c r="H22" s="9" t="str">
        <ns0:f>IF(A22="","",IF(COUNTIF('Исходные данные'!$A$14:$A$33,A22)&lt;&gt;1,"проверьте № позиции",INDEX('Исходные данные'!$I$14:$I$33,MATCH(A22,'Исходные данные'!$A$14:$A$33,0))))</ns0:f>
        <ns0:v/>
      </ns0:c>
      <ns0:c r="I22" s="8"/>
      <ns0:c r="J22" s="9" t="str">
        <ns0:f>IF(A22="","",IF(AND(ISNUMBER(G22),ISNUMBER(H22),ISNUMBER(I22)),G22*H22*I22,"нет исходных данных"))</ns0:f>
        <ns0:v/>
      </ns0:c>
      <ns0:c r="K22" s="8"/>
      <ns0:c r="L22" s="8"/>
      <ns0:c r="M22" s="8"/>
      <ns0:c r="N22" s="8"/>
      <ns0:c r="O22" s="8"/>
      <ns0:c r="P22" s="8"/>
    </ns0:row>
    <ns0:row r="23" ht="32" customHeight="1" spans="1:16" ns2:dyDescent="0.25">
      <ns0:c r="A23" s="7"/>
      <ns0:c r="B23" s="7"/>
      <ns0:c r="C23" s="8"/>
      <ns0:c r="D23" s="7"/>
      <ns0:c r="E23" s="8"/>
      <ns0:c r="F23" s="8"/>
      <ns0:c r="G23" s="8"/>
      <ns0:c r="H23" s="9" t="str">
        <ns0:f>IF(A23="","",IF(COUNTIF('Исходные данные'!$A$14:$A$33,A23)&lt;&gt;1,"проверьте № позиции",INDEX('Исходные данные'!$I$14:$I$33,MATCH(A23,'Исходные данные'!$A$14:$A$33,0))))</ns0:f>
        <ns0:v/>
      </ns0:c>
      <ns0:c r="I23" s="8"/>
      <ns0:c r="J23" s="9" t="str">
        <ns0:f>IF(A23="","",IF(AND(ISNUMBER(G23),ISNUMBER(H23),ISNUMBER(I23)),G23*H23*I23,"нет исходных данных"))</ns0:f>
        <ns0:v/>
      </ns0:c>
      <ns0:c r="K23" s="8"/>
      <ns0:c r="L23" s="8"/>
      <ns0:c r="M23" s="8"/>
      <ns0:c r="N23" s="8"/>
      <ns0:c r="O23" s="8"/>
      <ns0:c r="P23" s="8"/>
    </ns0:row>
    <ns0:row r="24" ht="32" customHeight="1" spans="1:16" ns2:dyDescent="0.25">
      <ns0:c r="A24" s="7"/>
      <ns0:c r="B24" s="7"/>
      <ns0:c r="C24" s="8"/>
      <ns0:c r="D24" s="7"/>
      <ns0:c r="E24" s="8"/>
      <ns0:c r="F24" s="8"/>
      <ns0:c r="G24" s="8"/>
      <ns0:c r="H24" s="9" t="str">
        <ns0:f>IF(A24="","",IF(COUNTIF('Исходные данные'!$A$14:$A$33,A24)&lt;&gt;1,"проверьте № позиции",INDEX('Исходные данные'!$I$14:$I$33,MATCH(A24,'Исходные данные'!$A$14:$A$33,0))))</ns0:f>
        <ns0:v/>
      </ns0:c>
      <ns0:c r="I24" s="8"/>
      <ns0:c r="J24" s="9" t="str">
        <ns0:f>IF(A24="","",IF(AND(ISNUMBER(G24),ISNUMBER(H24),ISNUMBER(I24)),G24*H24*I24,"нет исходных данных"))</ns0:f>
        <ns0:v/>
      </ns0:c>
      <ns0:c r="K24" s="8"/>
      <ns0:c r="L24" s="8"/>
      <ns0:c r="M24" s="8"/>
      <ns0:c r="N24" s="8"/>
      <ns0:c r="O24" s="8"/>
      <ns0:c r="P24" s="8"/>
    </ns0:row>
    <ns0:row r="25" ht="32" customHeight="1" spans="1:16" ns2:dyDescent="0.25">
      <ns0:c r="A25" s="7"/>
      <ns0:c r="B25" s="7"/>
      <ns0:c r="C25" s="8"/>
      <ns0:c r="D25" s="7"/>
      <ns0:c r="E25" s="8"/>
      <ns0:c r="F25" s="8"/>
      <ns0:c r="G25" s="8"/>
      <ns0:c r="H25" s="9" t="str">
        <ns0:f>IF(A25="","",IF(COUNTIF('Исходные данные'!$A$14:$A$33,A25)&lt;&gt;1,"проверьте № позиции",INDEX('Исходные данные'!$I$14:$I$33,MATCH(A25,'Исходные данные'!$A$14:$A$33,0))))</ns0:f>
        <ns0:v/>
      </ns0:c>
      <ns0:c r="I25" s="8"/>
      <ns0:c r="J25" s="9" t="str">
        <ns0:f>IF(A25="","",IF(AND(ISNUMBER(G25),ISNUMBER(H25),ISNUMBER(I25)),G25*H25*I25,"нет исходных данных"))</ns0:f>
        <ns0:v/>
      </ns0:c>
      <ns0:c r="K25" s="8"/>
      <ns0:c r="L25" s="8"/>
      <ns0:c r="M25" s="8"/>
      <ns0:c r="N25" s="8"/>
      <ns0:c r="O25" s="8"/>
      <ns0:c r="P25" s="8"/>
    </ns0:row>
    <ns0:row r="26" ht="32" customHeight="1" spans="1:16" ns2:dyDescent="0.25">
      <ns0:c r="A26" s="7"/>
      <ns0:c r="B26" s="7"/>
      <ns0:c r="C26" s="8"/>
      <ns0:c r="D26" s="7"/>
      <ns0:c r="E26" s="8"/>
      <ns0:c r="F26" s="8"/>
      <ns0:c r="G26" s="8"/>
      <ns0:c r="H26" s="9" t="str">
        <ns0:f>IF(A26="","",IF(COUNTIF('Исходные данные'!$A$14:$A$33,A26)&lt;&gt;1,"проверьте № позиции",INDEX('Исходные данные'!$I$14:$I$33,MATCH(A26,'Исходные данные'!$A$14:$A$33,0))))</ns0:f>
        <ns0:v/>
      </ns0:c>
      <ns0:c r="I26" s="8"/>
      <ns0:c r="J26" s="9" t="str">
        <ns0:f>IF(A26="","",IF(AND(ISNUMBER(G26),ISNUMBER(H26),ISNUMBER(I26)),G26*H26*I26,"нет исходных данных"))</ns0:f>
        <ns0:v/>
      </ns0:c>
      <ns0:c r="K26" s="8"/>
      <ns0:c r="L26" s="8"/>
      <ns0:c r="M26" s="8"/>
      <ns0:c r="N26" s="8"/>
      <ns0:c r="O26" s="8"/>
      <ns0:c r="P26" s="8"/>
    </ns0:row>
    <ns0:row r="27" ht="32" customHeight="1" spans="1:16" ns2:dyDescent="0.25">
      <ns0:c r="A27" s="7"/>
      <ns0:c r="B27" s="7"/>
      <ns0:c r="C27" s="8"/>
      <ns0:c r="D27" s="7"/>
      <ns0:c r="E27" s="8"/>
      <ns0:c r="F27" s="8"/>
      <ns0:c r="G27" s="8"/>
      <ns0:c r="H27" s="9" t="str">
        <ns0:f>IF(A27="","",IF(COUNTIF('Исходные данные'!$A$14:$A$33,A27)&lt;&gt;1,"проверьте № позиции",INDEX('Исходные данные'!$I$14:$I$33,MATCH(A27,'Исходные данные'!$A$14:$A$33,0))))</ns0:f>
        <ns0:v/>
      </ns0:c>
      <ns0:c r="I27" s="8"/>
      <ns0:c r="J27" s="9" t="str">
        <ns0:f>IF(A27="","",IF(AND(ISNUMBER(G27),ISNUMBER(H27),ISNUMBER(I27)),G27*H27*I27,"нет исходных данных"))</ns0:f>
        <ns0:v/>
      </ns0:c>
      <ns0:c r="K27" s="8"/>
      <ns0:c r="L27" s="8"/>
      <ns0:c r="M27" s="8"/>
      <ns0:c r="N27" s="8"/>
      <ns0:c r="O27" s="8"/>
      <ns0:c r="P27" s="8"/>
    </ns0:row>
    <ns0:row r="28" ht="32" customHeight="1" spans="1:16" ns2:dyDescent="0.25">
      <ns0:c r="A28" s="7"/>
      <ns0:c r="B28" s="7"/>
      <ns0:c r="C28" s="8"/>
      <ns0:c r="D28" s="7"/>
      <ns0:c r="E28" s="8"/>
      <ns0:c r="F28" s="8"/>
      <ns0:c r="G28" s="8"/>
      <ns0:c r="H28" s="9" t="str">
        <ns0:f>IF(A28="","",IF(COUNTIF('Исходные данные'!$A$14:$A$33,A28)&lt;&gt;1,"проверьте № позиции",INDEX('Исходные данные'!$I$14:$I$33,MATCH(A28,'Исходные данные'!$A$14:$A$33,0))))</ns0:f>
        <ns0:v/>
      </ns0:c>
      <ns0:c r="I28" s="8"/>
      <ns0:c r="J28" s="9" t="str">
        <ns0:f>IF(A28="","",IF(AND(ISNUMBER(G28),ISNUMBER(H28),ISNUMBER(I28)),G28*H28*I28,"нет исходных данных"))</ns0:f>
        <ns0:v/>
      </ns0:c>
      <ns0:c r="K28" s="8"/>
      <ns0:c r="L28" s="8"/>
      <ns0:c r="M28" s="8"/>
      <ns0:c r="N28" s="8"/>
      <ns0:c r="O28" s="8"/>
      <ns0:c r="P28" s="8"/>
    </ns0:row>
    <ns0:row r="29" ht="32" customHeight="1" spans="1:16" ns2:dyDescent="0.25">
      <ns0:c r="A29" s="7"/>
      <ns0:c r="B29" s="7"/>
      <ns0:c r="C29" s="8"/>
      <ns0:c r="D29" s="7"/>
      <ns0:c r="E29" s="8"/>
      <ns0:c r="F29" s="8"/>
      <ns0:c r="G29" s="8"/>
      <ns0:c r="H29" s="9" t="str">
        <ns0:f>IF(A29="","",IF(COUNTIF('Исходные данные'!$A$14:$A$33,A29)&lt;&gt;1,"проверьте № позиции",INDEX('Исходные данные'!$I$14:$I$33,MATCH(A29,'Исходные данные'!$A$14:$A$33,0))))</ns0:f>
        <ns0:v/>
      </ns0:c>
      <ns0:c r="I29" s="8"/>
      <ns0:c r="J29" s="9" t="str">
        <ns0:f>IF(A29="","",IF(AND(ISNUMBER(G29),ISNUMBER(H29),ISNUMBER(I29)),G29*H29*I29,"нет исходных данных"))</ns0:f>
        <ns0:v/>
      </ns0:c>
      <ns0:c r="K29" s="8"/>
      <ns0:c r="L29" s="8"/>
      <ns0:c r="M29" s="8"/>
      <ns0:c r="N29" s="8"/>
      <ns0:c r="O29" s="8"/>
      <ns0:c r="P29" s="8"/>
    </ns0:row>
    <ns0:row r="30" ht="32" customHeight="1" spans="1:16" ns2:dyDescent="0.25">
      <ns0:c r="A30" s="7"/>
      <ns0:c r="B30" s="7"/>
      <ns0:c r="C30" s="8"/>
      <ns0:c r="D30" s="7"/>
      <ns0:c r="E30" s="8"/>
      <ns0:c r="F30" s="8"/>
      <ns0:c r="G30" s="8"/>
      <ns0:c r="H30" s="9" t="str">
        <ns0:f>IF(A30="","",IF(COUNTIF('Исходные данные'!$A$14:$A$33,A30)&lt;&gt;1,"проверьте № позиции",INDEX('Исходные данные'!$I$14:$I$33,MATCH(A30,'Исходные данные'!$A$14:$A$33,0))))</ns0:f>
        <ns0:v/>
      </ns0:c>
      <ns0:c r="I30" s="8"/>
      <ns0:c r="J30" s="9" t="str">
        <ns0:f>IF(A30="","",IF(AND(ISNUMBER(G30),ISNUMBER(H30),ISNUMBER(I30)),G30*H30*I30,"нет исходных данных"))</ns0:f>
        <ns0:v/>
      </ns0:c>
      <ns0:c r="K30" s="8"/>
      <ns0:c r="L30" s="8"/>
      <ns0:c r="M30" s="8"/>
      <ns0:c r="N30" s="8"/>
      <ns0:c r="O30" s="8"/>
      <ns0:c r="P30" s="8"/>
    </ns0:row>
    <ns0:row r="31" ht="32" customHeight="1" spans="1:16" ns2:dyDescent="0.25">
      <ns0:c r="A31" s="7"/>
      <ns0:c r="B31" s="7"/>
      <ns0:c r="C31" s="8"/>
      <ns0:c r="D31" s="7"/>
      <ns0:c r="E31" s="8"/>
      <ns0:c r="F31" s="8"/>
      <ns0:c r="G31" s="8"/>
      <ns0:c r="H31" s="9" t="str">
        <ns0:f>IF(A31="","",IF(COUNTIF('Исходные данные'!$A$14:$A$33,A31)&lt;&gt;1,"проверьте № позиции",INDEX('Исходные данные'!$I$14:$I$33,MATCH(A31,'Исходные данные'!$A$14:$A$33,0))))</ns0:f>
        <ns0:v/>
      </ns0:c>
      <ns0:c r="I31" s="8"/>
      <ns0:c r="J31" s="9" t="str">
        <ns0:f>IF(A31="","",IF(AND(ISNUMBER(G31),ISNUMBER(H31),ISNUMBER(I31)),G31*H31*I31,"нет исходных данных"))</ns0:f>
        <ns0:v/>
      </ns0:c>
      <ns0:c r="K31" s="8"/>
      <ns0:c r="L31" s="8"/>
      <ns0:c r="M31" s="8"/>
      <ns0:c r="N31" s="8"/>
      <ns0:c r="O31" s="8"/>
      <ns0:c r="P31" s="8"/>
    </ns0:row>
    <ns0:row r="32" ht="32" customHeight="1" spans="1:16" ns2:dyDescent="0.25">
      <ns0:c r="A32" s="7"/>
      <ns0:c r="B32" s="7"/>
      <ns0:c r="C32" s="8"/>
      <ns0:c r="D32" s="7"/>
      <ns0:c r="E32" s="8"/>
      <ns0:c r="F32" s="8"/>
      <ns0:c r="G32" s="8"/>
      <ns0:c r="H32" s="9" t="str">
        <ns0:f>IF(A32="","",IF(COUNTIF('Исходные данные'!$A$14:$A$33,A32)&lt;&gt;1,"проверьте № позиции",INDEX('Исходные данные'!$I$14:$I$33,MATCH(A32,'Исходные данные'!$A$14:$A$33,0))))</ns0:f>
        <ns0:v/>
      </ns0:c>
      <ns0:c r="I32" s="8"/>
      <ns0:c r="J32" s="9" t="str">
        <ns0:f>IF(A32="","",IF(AND(ISNUMBER(G32),ISNUMBER(H32),ISNUMBER(I32)),G32*H32*I32,"нет исходных данных"))</ns0:f>
        <ns0:v/>
      </ns0:c>
      <ns0:c r="K32" s="8"/>
      <ns0:c r="L32" s="8"/>
      <ns0:c r="M32" s="8"/>
      <ns0:c r="N32" s="8"/>
      <ns0:c r="O32" s="8"/>
      <ns0:c r="P32" s="8"/>
    </ns0:row>
    <ns0:row r="33" ht="32" customHeight="1" spans="1:16" ns2:dyDescent="0.25">
      <ns0:c r="A33" s="7"/>
      <ns0:c r="B33" s="7"/>
      <ns0:c r="C33" s="8"/>
      <ns0:c r="D33" s="7"/>
      <ns0:c r="E33" s="8"/>
      <ns0:c r="F33" s="8"/>
      <ns0:c r="G33" s="8"/>
      <ns0:c r="H33" s="9" t="str">
        <ns0:f>IF(A33="","",IF(COUNTIF('Исходные данные'!$A$14:$A$33,A33)&lt;&gt;1,"проверьте № позиции",INDEX('Исходные данные'!$I$14:$I$33,MATCH(A33,'Исходные данные'!$A$14:$A$33,0))))</ns0:f>
        <ns0:v/>
      </ns0:c>
      <ns0:c r="I33" s="8"/>
      <ns0:c r="J33" s="9" t="str">
        <ns0:f>IF(A33="","",IF(AND(ISNUMBER(G33),ISNUMBER(H33),ISNUMBER(I33)),G33*H33*I33,"нет исходных данных"))</ns0:f>
        <ns0:v/>
      </ns0:c>
      <ns0:c r="K33" s="8"/>
      <ns0:c r="L33" s="8"/>
      <ns0:c r="M33" s="8"/>
      <ns0:c r="N33" s="8"/>
      <ns0:c r="O33" s="8"/>
      <ns0:c r="P33" s="8"/>
    </ns0:row>
    <ns0:row r="34" ht="32" customHeight="1" spans="1:16" ns2:dyDescent="0.25">
      <ns0:c r="A34" s="7"/>
      <ns0:c r="B34" s="7"/>
      <ns0:c r="C34" s="8"/>
      <ns0:c r="D34" s="7"/>
      <ns0:c r="E34" s="8"/>
      <ns0:c r="F34" s="8"/>
      <ns0:c r="G34" s="8"/>
      <ns0:c r="H34" s="9" t="str">
        <ns0:f>IF(A34="","",IF(COUNTIF('Исходные данные'!$A$14:$A$33,A34)&lt;&gt;1,"проверьте № позиции",INDEX('Исходные данные'!$I$14:$I$33,MATCH(A34,'Исходные данные'!$A$14:$A$33,0))))</ns0:f>
        <ns0:v/>
      </ns0:c>
      <ns0:c r="I34" s="8"/>
      <ns0:c r="J34" s="9" t="str">
        <ns0:f>IF(A34="","",IF(AND(ISNUMBER(G34),ISNUMBER(H34),ISNUMBER(I34)),G34*H34*I34,"нет исходных данных"))</ns0:f>
        <ns0:v/>
      </ns0:c>
      <ns0:c r="K34" s="8"/>
      <ns0:c r="L34" s="8"/>
      <ns0:c r="M34" s="8"/>
      <ns0:c r="N34" s="8"/>
      <ns0:c r="O34" s="8"/>
      <ns0:c r="P34" s="8"/>
    </ns0:row>
    <ns0:row r="35" ht="32" customHeight="1" spans="1:16" ns2:dyDescent="0.25">
      <ns0:c r="A35" s="7"/>
      <ns0:c r="B35" s="7"/>
      <ns0:c r="C35" s="8"/>
      <ns0:c r="D35" s="7"/>
      <ns0:c r="E35" s="8"/>
      <ns0:c r="F35" s="8"/>
      <ns0:c r="G35" s="8"/>
      <ns0:c r="H35" s="9" t="str">
        <ns0:f>IF(A35="","",IF(COUNTIF('Исходные данные'!$A$14:$A$33,A35)&lt;&gt;1,"проверьте № позиции",INDEX('Исходные данные'!$I$14:$I$33,MATCH(A35,'Исходные данные'!$A$14:$A$33,0))))</ns0:f>
        <ns0:v/>
      </ns0:c>
      <ns0:c r="I35" s="8"/>
      <ns0:c r="J35" s="9" t="str">
        <ns0:f>IF(A35="","",IF(AND(ISNUMBER(G35),ISNUMBER(H35),ISNUMBER(I35)),G35*H35*I35,"нет исходных данных"))</ns0:f>
        <ns0:v/>
      </ns0:c>
      <ns0:c r="K35" s="8"/>
      <ns0:c r="L35" s="8"/>
      <ns0:c r="M35" s="8"/>
      <ns0:c r="N35" s="8"/>
      <ns0:c r="O35" s="8"/>
      <ns0:c r="P35" s="8"/>
    </ns0:row>
    <ns0:row r="36" ht="32" customHeight="1" spans="1:16" ns2:dyDescent="0.25">
      <ns0:c r="A36" s="7"/>
      <ns0:c r="B36" s="7"/>
      <ns0:c r="C36" s="8"/>
      <ns0:c r="D36" s="7"/>
      <ns0:c r="E36" s="8"/>
      <ns0:c r="F36" s="8"/>
      <ns0:c r="G36" s="8"/>
      <ns0:c r="H36" s="9" t="str">
        <ns0:f>IF(A36="","",IF(COUNTIF('Исходные данные'!$A$14:$A$33,A36)&lt;&gt;1,"проверьте № позиции",INDEX('Исходные данные'!$I$14:$I$33,MATCH(A36,'Исходные данные'!$A$14:$A$33,0))))</ns0:f>
        <ns0:v/>
      </ns0:c>
      <ns0:c r="I36" s="8"/>
      <ns0:c r="J36" s="9" t="str">
        <ns0:f>IF(A36="","",IF(AND(ISNUMBER(G36),ISNUMBER(H36),ISNUMBER(I36)),G36*H36*I36,"нет исходных данных"))</ns0:f>
        <ns0:v/>
      </ns0:c>
      <ns0:c r="K36" s="8"/>
      <ns0:c r="L36" s="8"/>
      <ns0:c r="M36" s="8"/>
      <ns0:c r="N36" s="8"/>
      <ns0:c r="O36" s="8"/>
      <ns0:c r="P36" s="8"/>
    </ns0:row>
    <ns0:row r="37" ht="32" customHeight="1" spans="1:16" ns2:dyDescent="0.25">
      <ns0:c r="A37" s="7"/>
      <ns0:c r="B37" s="7"/>
      <ns0:c r="C37" s="8"/>
      <ns0:c r="D37" s="7"/>
      <ns0:c r="E37" s="8"/>
      <ns0:c r="F37" s="8"/>
      <ns0:c r="G37" s="8"/>
      <ns0:c r="H37" s="9" t="str">
        <ns0:f>IF(A37="","",IF(COUNTIF('Исходные данные'!$A$14:$A$33,A37)&lt;&gt;1,"проверьте № позиции",INDEX('Исходные данные'!$I$14:$I$33,MATCH(A37,'Исходные данные'!$A$14:$A$33,0))))</ns0:f>
        <ns0:v/>
      </ns0:c>
      <ns0:c r="I37" s="8"/>
      <ns0:c r="J37" s="9" t="str">
        <ns0:f>IF(A37="","",IF(AND(ISNUMBER(G37),ISNUMBER(H37),ISNUMBER(I37)),G37*H37*I37,"нет исходных данных"))</ns0:f>
        <ns0:v/>
      </ns0:c>
      <ns0:c r="K37" s="8"/>
      <ns0:c r="L37" s="8"/>
      <ns0:c r="M37" s="8"/>
      <ns0:c r="N37" s="8"/>
      <ns0:c r="O37" s="8"/>
      <ns0:c r="P37" s="8"/>
    </ns0:row>
    <ns0:row r="38" ht="32" customHeight="1" spans="1:16" ns2:dyDescent="0.25">
      <ns0:c r="A38" s="7"/>
      <ns0:c r="B38" s="7"/>
      <ns0:c r="C38" s="8"/>
      <ns0:c r="D38" s="7"/>
      <ns0:c r="E38" s="8"/>
      <ns0:c r="F38" s="8"/>
      <ns0:c r="G38" s="8"/>
      <ns0:c r="H38" s="9" t="str">
        <ns0:f>IF(A38="","",IF(COUNTIF('Исходные данные'!$A$14:$A$33,A38)&lt;&gt;1,"проверьте № позиции",INDEX('Исходные данные'!$I$14:$I$33,MATCH(A38,'Исходные данные'!$A$14:$A$33,0))))</ns0:f>
        <ns0:v/>
      </ns0:c>
      <ns0:c r="I38" s="8"/>
      <ns0:c r="J38" s="9" t="str">
        <ns0:f>IF(A38="","",IF(AND(ISNUMBER(G38),ISNUMBER(H38),ISNUMBER(I38)),G38*H38*I38,"нет исходных данных"))</ns0:f>
        <ns0:v/>
      </ns0:c>
      <ns0:c r="K38" s="8"/>
      <ns0:c r="L38" s="8"/>
      <ns0:c r="M38" s="8"/>
      <ns0:c r="N38" s="8"/>
      <ns0:c r="O38" s="8"/>
      <ns0:c r="P38" s="8"/>
    </ns0:row>
    <ns0:row r="39" ht="32" customHeight="1" spans="1:16" ns2:dyDescent="0.25">
      <ns0:c r="A39" s="7"/>
      <ns0:c r="B39" s="7"/>
      <ns0:c r="C39" s="8"/>
      <ns0:c r="D39" s="7"/>
      <ns0:c r="E39" s="8"/>
      <ns0:c r="F39" s="8"/>
      <ns0:c r="G39" s="8"/>
      <ns0:c r="H39" s="9" t="str">
        <ns0:f>IF(A39="","",IF(COUNTIF('Исходные данные'!$A$14:$A$33,A39)&lt;&gt;1,"проверьте № позиции",INDEX('Исходные данные'!$I$14:$I$33,MATCH(A39,'Исходные данные'!$A$14:$A$33,0))))</ns0:f>
        <ns0:v/>
      </ns0:c>
      <ns0:c r="I39" s="8"/>
      <ns0:c r="J39" s="9" t="str">
        <ns0:f>IF(A39="","",IF(AND(ISNUMBER(G39),ISNUMBER(H39),ISNUMBER(I39)),G39*H39*I39,"нет исходных данных"))</ns0:f>
        <ns0:v/>
      </ns0:c>
      <ns0:c r="K39" s="8"/>
      <ns0:c r="L39" s="8"/>
      <ns0:c r="M39" s="8"/>
      <ns0:c r="N39" s="8"/>
      <ns0:c r="O39" s="8"/>
      <ns0:c r="P39" s="8"/>
    </ns0:row>
    <ns0:row r="40" ht="32" customHeight="1" spans="1:16" ns2:dyDescent="0.25">
      <ns0:c r="A40" s="7"/>
      <ns0:c r="B40" s="7"/>
      <ns0:c r="C40" s="8"/>
      <ns0:c r="D40" s="7"/>
      <ns0:c r="E40" s="8"/>
      <ns0:c r="F40" s="8"/>
      <ns0:c r="G40" s="8"/>
      <ns0:c r="H40" s="9" t="str">
        <ns0:f>IF(A40="","",IF(COUNTIF('Исходные данные'!$A$14:$A$33,A40)&lt;&gt;1,"проверьте № позиции",INDEX('Исходные данные'!$I$14:$I$33,MATCH(A40,'Исходные данные'!$A$14:$A$33,0))))</ns0:f>
        <ns0:v/>
      </ns0:c>
      <ns0:c r="I40" s="8"/>
      <ns0:c r="J40" s="9" t="str">
        <ns0:f>IF(A40="","",IF(AND(ISNUMBER(G40),ISNUMBER(H40),ISNUMBER(I40)),G40*H40*I40,"нет исходных данных"))</ns0:f>
        <ns0:v/>
      </ns0:c>
      <ns0:c r="K40" s="8"/>
      <ns0:c r="L40" s="8"/>
      <ns0:c r="M40" s="8"/>
      <ns0:c r="N40" s="8"/>
      <ns0:c r="O40" s="8"/>
      <ns0:c r="P40" s="8"/>
    </ns0:row>
    <ns0:row r="41" ht="32" customHeight="1" spans="1:16" ns2:dyDescent="0.25">
      <ns0:c r="A41" s="7"/>
      <ns0:c r="B41" s="7"/>
      <ns0:c r="C41" s="8"/>
      <ns0:c r="D41" s="7"/>
      <ns0:c r="E41" s="8"/>
      <ns0:c r="F41" s="8"/>
      <ns0:c r="G41" s="8"/>
      <ns0:c r="H41" s="9" t="str">
        <ns0:f>IF(A41="","",IF(COUNTIF('Исходные данные'!$A$14:$A$33,A41)&lt;&gt;1,"проверьте № позиции",INDEX('Исходные данные'!$I$14:$I$33,MATCH(A41,'Исходные данные'!$A$14:$A$33,0))))</ns0:f>
        <ns0:v/>
      </ns0:c>
      <ns0:c r="I41" s="8"/>
      <ns0:c r="J41" s="9" t="str">
        <ns0:f>IF(A41="","",IF(AND(ISNUMBER(G41),ISNUMBER(H41),ISNUMBER(I41)),G41*H41*I41,"нет исходных данных"))</ns0:f>
        <ns0:v/>
      </ns0:c>
      <ns0:c r="K41" s="8"/>
      <ns0:c r="L41" s="8"/>
      <ns0:c r="M41" s="8"/>
      <ns0:c r="N41" s="8"/>
      <ns0:c r="O41" s="8"/>
      <ns0:c r="P41" s="8"/>
    </ns0:row>
    <ns0:row r="42" ht="32" customHeight="1" spans="1:16" ns2:dyDescent="0.25">
      <ns0:c r="A42" s="7"/>
      <ns0:c r="B42" s="7"/>
      <ns0:c r="C42" s="8"/>
      <ns0:c r="D42" s="7"/>
      <ns0:c r="E42" s="8"/>
      <ns0:c r="F42" s="8"/>
      <ns0:c r="G42" s="8"/>
      <ns0:c r="H42" s="9" t="str">
        <ns0:f>IF(A42="","",IF(COUNTIF('Исходные данные'!$A$14:$A$33,A42)&lt;&gt;1,"проверьте № позиции",INDEX('Исходные данные'!$I$14:$I$33,MATCH(A42,'Исходные данные'!$A$14:$A$33,0))))</ns0:f>
        <ns0:v/>
      </ns0:c>
      <ns0:c r="I42" s="8"/>
      <ns0:c r="J42" s="9" t="str">
        <ns0:f>IF(A42="","",IF(AND(ISNUMBER(G42),ISNUMBER(H42),ISNUMBER(I42)),G42*H42*I42,"нет исходных данных"))</ns0:f>
        <ns0:v/>
      </ns0:c>
      <ns0:c r="K42" s="8"/>
      <ns0:c r="L42" s="8"/>
      <ns0:c r="M42" s="8"/>
      <ns0:c r="N42" s="8"/>
      <ns0:c r="O42" s="8"/>
      <ns0:c r="P42" s="8"/>
    </ns0:row>
    <ns0:row r="43" ht="32" customHeight="1" spans="1:16" ns2:dyDescent="0.25">
      <ns0:c r="A43" s="7"/>
      <ns0:c r="B43" s="7"/>
      <ns0:c r="C43" s="8"/>
      <ns0:c r="D43" s="7"/>
      <ns0:c r="E43" s="8"/>
      <ns0:c r="F43" s="8"/>
      <ns0:c r="G43" s="8"/>
      <ns0:c r="H43" s="9" t="str">
        <ns0:f>IF(A43="","",IF(COUNTIF('Исходные данные'!$A$14:$A$33,A43)&lt;&gt;1,"проверьте № позиции",INDEX('Исходные данные'!$I$14:$I$33,MATCH(A43,'Исходные данные'!$A$14:$A$33,0))))</ns0:f>
        <ns0:v/>
      </ns0:c>
      <ns0:c r="I43" s="8"/>
      <ns0:c r="J43" s="9" t="str">
        <ns0:f>IF(A43="","",IF(AND(ISNUMBER(G43),ISNUMBER(H43),ISNUMBER(I43)),G43*H43*I43,"нет исходных данных"))</ns0:f>
        <ns0:v/>
      </ns0:c>
      <ns0:c r="K43" s="8"/>
      <ns0:c r="L43" s="8"/>
      <ns0:c r="M43" s="8"/>
      <ns0:c r="N43" s="8"/>
      <ns0:c r="O43" s="8"/>
      <ns0:c r="P43" s="8"/>
    </ns0:row>
    <ns0:row r="44" ht="32" customHeight="1" spans="1:16" ns2:dyDescent="0.25">
      <ns0:c r="A44" s="7"/>
      <ns0:c r="B44" s="7"/>
      <ns0:c r="C44" s="8"/>
      <ns0:c r="D44" s="7"/>
      <ns0:c r="E44" s="8"/>
      <ns0:c r="F44" s="8"/>
      <ns0:c r="G44" s="8"/>
      <ns0:c r="H44" s="9" t="str">
        <ns0:f>IF(A44="","",IF(COUNTIF('Исходные данные'!$A$14:$A$33,A44)&lt;&gt;1,"проверьте № позиции",INDEX('Исходные данные'!$I$14:$I$33,MATCH(A44,'Исходные данные'!$A$14:$A$33,0))))</ns0:f>
        <ns0:v/>
      </ns0:c>
      <ns0:c r="I44" s="8"/>
      <ns0:c r="J44" s="9" t="str">
        <ns0:f>IF(A44="","",IF(AND(ISNUMBER(G44),ISNUMBER(H44),ISNUMBER(I44)),G44*H44*I44,"нет исходных данных"))</ns0:f>
        <ns0:v/>
      </ns0:c>
      <ns0:c r="K44" s="8"/>
      <ns0:c r="L44" s="8"/>
      <ns0:c r="M44" s="8"/>
      <ns0:c r="N44" s="8"/>
      <ns0:c r="O44" s="8"/>
      <ns0:c r="P44" s="8"/>
    </ns0:row>
    <ns0:row r="45" ht="32" customHeight="1" spans="1:16" ns2:dyDescent="0.25">
      <ns0:c r="A45" s="7"/>
      <ns0:c r="B45" s="7"/>
      <ns0:c r="C45" s="8"/>
      <ns0:c r="D45" s="7"/>
      <ns0:c r="E45" s="8"/>
      <ns0:c r="F45" s="8"/>
      <ns0:c r="G45" s="8"/>
      <ns0:c r="H45" s="9" t="str">
        <ns0:f>IF(A45="","",IF(COUNTIF('Исходные данные'!$A$14:$A$33,A45)&lt;&gt;1,"проверьте № позиции",INDEX('Исходные данные'!$I$14:$I$33,MATCH(A45,'Исходные данные'!$A$14:$A$33,0))))</ns0:f>
        <ns0:v/>
      </ns0:c>
      <ns0:c r="I45" s="8"/>
      <ns0:c r="J45" s="9" t="str">
        <ns0:f>IF(A45="","",IF(AND(ISNUMBER(G45),ISNUMBER(H45),ISNUMBER(I45)),G45*H45*I45,"нет исходных данных"))</ns0:f>
        <ns0:v/>
      </ns0:c>
      <ns0:c r="K45" s="8"/>
      <ns0:c r="L45" s="8"/>
      <ns0:c r="M45" s="8"/>
      <ns0:c r="N45" s="8"/>
      <ns0:c r="O45" s="8"/>
      <ns0:c r="P45" s="8"/>
    </ns0:row>
    <ns0:row r="46" ht="32" customHeight="1" spans="1:16" ns2:dyDescent="0.25">
      <ns0:c r="A46" s="7"/>
      <ns0:c r="B46" s="7"/>
      <ns0:c r="C46" s="8"/>
      <ns0:c r="D46" s="7"/>
      <ns0:c r="E46" s="8"/>
      <ns0:c r="F46" s="8"/>
      <ns0:c r="G46" s="8"/>
      <ns0:c r="H46" s="9" t="str">
        <ns0:f>IF(A46="","",IF(COUNTIF('Исходные данные'!$A$14:$A$33,A46)&lt;&gt;1,"проверьте № позиции",INDEX('Исходные данные'!$I$14:$I$33,MATCH(A46,'Исходные данные'!$A$14:$A$33,0))))</ns0:f>
        <ns0:v/>
      </ns0:c>
      <ns0:c r="I46" s="8"/>
      <ns0:c r="J46" s="9" t="str">
        <ns0:f>IF(A46="","",IF(AND(ISNUMBER(G46),ISNUMBER(H46),ISNUMBER(I46)),G46*H46*I46,"нет исходных данных"))</ns0:f>
        <ns0:v/>
      </ns0:c>
      <ns0:c r="K46" s="8"/>
      <ns0:c r="L46" s="8"/>
      <ns0:c r="M46" s="8"/>
      <ns0:c r="N46" s="8"/>
      <ns0:c r="O46" s="8"/>
      <ns0:c r="P46" s="8"/>
    </ns0:row>
    <ns0:row r="47" ht="32" customHeight="1" spans="1:16" ns2:dyDescent="0.25">
      <ns0:c r="A47" s="7"/>
      <ns0:c r="B47" s="7"/>
      <ns0:c r="C47" s="8"/>
      <ns0:c r="D47" s="7"/>
      <ns0:c r="E47" s="8"/>
      <ns0:c r="F47" s="8"/>
      <ns0:c r="G47" s="8"/>
      <ns0:c r="H47" s="9" t="str">
        <ns0:f>IF(A47="","",IF(COUNTIF('Исходные данные'!$A$14:$A$33,A47)&lt;&gt;1,"проверьте № позиции",INDEX('Исходные данные'!$I$14:$I$33,MATCH(A47,'Исходные данные'!$A$14:$A$33,0))))</ns0:f>
        <ns0:v/>
      </ns0:c>
      <ns0:c r="I47" s="8"/>
      <ns0:c r="J47" s="9" t="str">
        <ns0:f>IF(A47="","",IF(AND(ISNUMBER(G47),ISNUMBER(H47),ISNUMBER(I47)),G47*H47*I47,"нет исходных данных"))</ns0:f>
        <ns0:v/>
      </ns0:c>
      <ns0:c r="K47" s="8"/>
      <ns0:c r="L47" s="8"/>
      <ns0:c r="M47" s="8"/>
      <ns0:c r="N47" s="8"/>
      <ns0:c r="O47" s="8"/>
      <ns0:c r="P47" s="8"/>
    </ns0:row>
    <ns0:row r="48" ht="32" customHeight="1" spans="1:16" ns2:dyDescent="0.25">
      <ns0:c r="A48" s="7"/>
      <ns0:c r="B48" s="7"/>
      <ns0:c r="C48" s="8"/>
      <ns0:c r="D48" s="7"/>
      <ns0:c r="E48" s="8"/>
      <ns0:c r="F48" s="8"/>
      <ns0:c r="G48" s="8"/>
      <ns0:c r="H48" s="9" t="str">
        <ns0:f>IF(A48="","",IF(COUNTIF('Исходные данные'!$A$14:$A$33,A48)&lt;&gt;1,"проверьте № позиции",INDEX('Исходные данные'!$I$14:$I$33,MATCH(A48,'Исходные данные'!$A$14:$A$33,0))))</ns0:f>
        <ns0:v/>
      </ns0:c>
      <ns0:c r="I48" s="8"/>
      <ns0:c r="J48" s="9" t="str">
        <ns0:f>IF(A48="","",IF(AND(ISNUMBER(G48),ISNUMBER(H48),ISNUMBER(I48)),G48*H48*I48,"нет исходных данных"))</ns0:f>
        <ns0:v/>
      </ns0:c>
      <ns0:c r="K48" s="8"/>
      <ns0:c r="L48" s="8"/>
      <ns0:c r="M48" s="8"/>
      <ns0:c r="N48" s="8"/>
      <ns0:c r="O48" s="8"/>
      <ns0:c r="P48" s="8"/>
    </ns0:row>
    <ns0:row r="49" ht="32" customHeight="1" spans="1:16" ns2:dyDescent="0.25">
      <ns0:c r="A49" s="7"/>
      <ns0:c r="B49" s="7"/>
      <ns0:c r="C49" s="8"/>
      <ns0:c r="D49" s="7"/>
      <ns0:c r="E49" s="8"/>
      <ns0:c r="F49" s="8"/>
      <ns0:c r="G49" s="8"/>
      <ns0:c r="H49" s="9" t="str">
        <ns0:f>IF(A49="","",IF(COUNTIF('Исходные данные'!$A$14:$A$33,A49)&lt;&gt;1,"проверьте № позиции",INDEX('Исходные данные'!$I$14:$I$33,MATCH(A49,'Исходные данные'!$A$14:$A$33,0))))</ns0:f>
        <ns0:v/>
      </ns0:c>
      <ns0:c r="I49" s="8"/>
      <ns0:c r="J49" s="9" t="str">
        <ns0:f>IF(A49="","",IF(AND(ISNUMBER(G49),ISNUMBER(H49),ISNUMBER(I49)),G49*H49*I49,"нет исходных данных"))</ns0:f>
        <ns0:v/>
      </ns0:c>
      <ns0:c r="K49" s="8"/>
      <ns0:c r="L49" s="8"/>
      <ns0:c r="M49" s="8"/>
      <ns0:c r="N49" s="8"/>
      <ns0:c r="O49" s="8"/>
      <ns0:c r="P49" s="8"/>
    </ns0:row>
    <ns0:row r="50" ht="32" customHeight="1" spans="1:16" ns2:dyDescent="0.25">
      <ns0:c r="A50" s="7"/>
      <ns0:c r="B50" s="7"/>
      <ns0:c r="C50" s="8"/>
      <ns0:c r="D50" s="7"/>
      <ns0:c r="E50" s="8"/>
      <ns0:c r="F50" s="8"/>
      <ns0:c r="G50" s="8"/>
      <ns0:c r="H50" s="9" t="str">
        <ns0:f>IF(A50="","",IF(COUNTIF('Исходные данные'!$A$14:$A$33,A50)&lt;&gt;1,"проверьте № позиции",INDEX('Исходные данные'!$I$14:$I$33,MATCH(A50,'Исходные данные'!$A$14:$A$33,0))))</ns0:f>
        <ns0:v/>
      </ns0:c>
      <ns0:c r="I50" s="8"/>
      <ns0:c r="J50" s="9" t="str">
        <ns0:f>IF(A50="","",IF(AND(ISNUMBER(G50),ISNUMBER(H50),ISNUMBER(I50)),G50*H50*I50,"нет исходных данных"))</ns0:f>
        <ns0:v/>
      </ns0:c>
      <ns0:c r="K50" s="8"/>
      <ns0:c r="L50" s="8"/>
      <ns0:c r="M50" s="8"/>
      <ns0:c r="N50" s="8"/>
      <ns0:c r="O50" s="8"/>
      <ns0:c r="P50" s="8"/>
    </ns0:row>
    <ns0:row r="51" ht="32" customHeight="1" spans="1:16" ns2:dyDescent="0.25">
      <ns0:c r="A51" s="7"/>
      <ns0:c r="B51" s="7"/>
      <ns0:c r="C51" s="8"/>
      <ns0:c r="D51" s="7"/>
      <ns0:c r="E51" s="8"/>
      <ns0:c r="F51" s="8"/>
      <ns0:c r="G51" s="8"/>
      <ns0:c r="H51" s="9" t="str">
        <ns0:f>IF(A51="","",IF(COUNTIF('Исходные данные'!$A$14:$A$33,A51)&lt;&gt;1,"проверьте № позиции",INDEX('Исходные данные'!$I$14:$I$33,MATCH(A51,'Исходные данные'!$A$14:$A$33,0))))</ns0:f>
        <ns0:v/>
      </ns0:c>
      <ns0:c r="I51" s="8"/>
      <ns0:c r="J51" s="9" t="str">
        <ns0:f>IF(A51="","",IF(AND(ISNUMBER(G51),ISNUMBER(H51),ISNUMBER(I51)),G51*H51*I51,"нет исходных данных"))</ns0:f>
        <ns0:v/>
      </ns0:c>
      <ns0:c r="K51" s="8"/>
      <ns0:c r="L51" s="8"/>
      <ns0:c r="M51" s="8"/>
      <ns0:c r="N51" s="8"/>
      <ns0:c r="O51" s="8"/>
      <ns0:c r="P51" s="8"/>
    </ns0:row>
    <ns0:row r="52" ht="32" customHeight="1" spans="1:16" ns2:dyDescent="0.25">
      <ns0:c r="A52" s="7"/>
      <ns0:c r="B52" s="7"/>
      <ns0:c r="C52" s="8"/>
      <ns0:c r="D52" s="7"/>
      <ns0:c r="E52" s="8"/>
      <ns0:c r="F52" s="8"/>
      <ns0:c r="G52" s="8"/>
      <ns0:c r="H52" s="9" t="str">
        <ns0:f>IF(A52="","",IF(COUNTIF('Исходные данные'!$A$14:$A$33,A52)&lt;&gt;1,"проверьте № позиции",INDEX('Исходные данные'!$I$14:$I$33,MATCH(A52,'Исходные данные'!$A$14:$A$33,0))))</ns0:f>
        <ns0:v/>
      </ns0:c>
      <ns0:c r="I52" s="8"/>
      <ns0:c r="J52" s="9" t="str">
        <ns0:f>IF(A52="","",IF(AND(ISNUMBER(G52),ISNUMBER(H52),ISNUMBER(I52)),G52*H52*I52,"нет исходных данных"))</ns0:f>
        <ns0:v/>
      </ns0:c>
      <ns0:c r="K52" s="8"/>
      <ns0:c r="L52" s="8"/>
      <ns0:c r="M52" s="8"/>
      <ns0:c r="N52" s="8"/>
      <ns0:c r="O52" s="8"/>
      <ns0:c r="P52" s="8"/>
    </ns0:row>
    <ns0:row r="53" ht="32" customHeight="1" spans="1:16" ns2:dyDescent="0.25">
      <ns0:c r="A53" s="7"/>
      <ns0:c r="B53" s="7"/>
      <ns0:c r="C53" s="8"/>
      <ns0:c r="D53" s="7"/>
      <ns0:c r="E53" s="8"/>
      <ns0:c r="F53" s="8"/>
      <ns0:c r="G53" s="8"/>
      <ns0:c r="H53" s="9" t="str">
        <ns0:f>IF(A53="","",IF(COUNTIF('Исходные данные'!$A$14:$A$33,A53)&lt;&gt;1,"проверьте № позиции",INDEX('Исходные данные'!$I$14:$I$33,MATCH(A53,'Исходные данные'!$A$14:$A$33,0))))</ns0:f>
        <ns0:v/>
      </ns0:c>
      <ns0:c r="I53" s="8"/>
      <ns0:c r="J53" s="9" t="str">
        <ns0:f>IF(A53="","",IF(AND(ISNUMBER(G53),ISNUMBER(H53),ISNUMBER(I53)),G53*H53*I53,"нет исходных данных"))</ns0:f>
        <ns0:v/>
      </ns0:c>
      <ns0:c r="K53" s="8"/>
      <ns0:c r="L53" s="8"/>
      <ns0:c r="M53" s="8"/>
      <ns0:c r="N53" s="8"/>
      <ns0:c r="O53" s="8"/>
      <ns0:c r="P53" s="8"/>
    </ns0:row>
    <ns0:row r="54" ht="32" customHeight="1" spans="1:16" ns2:dyDescent="0.25">
      <ns0:c r="A54" s="7"/>
      <ns0:c r="B54" s="7"/>
      <ns0:c r="C54" s="8"/>
      <ns0:c r="D54" s="7"/>
      <ns0:c r="E54" s="8"/>
      <ns0:c r="F54" s="8"/>
      <ns0:c r="G54" s="8"/>
      <ns0:c r="H54" s="9" t="str">
        <ns0:f>IF(A54="","",IF(COUNTIF('Исходные данные'!$A$14:$A$33,A54)&lt;&gt;1,"проверьте № позиции",INDEX('Исходные данные'!$I$14:$I$33,MATCH(A54,'Исходные данные'!$A$14:$A$33,0))))</ns0:f>
        <ns0:v/>
      </ns0:c>
      <ns0:c r="I54" s="8"/>
      <ns0:c r="J54" s="9" t="str">
        <ns0:f>IF(A54="","",IF(AND(ISNUMBER(G54),ISNUMBER(H54),ISNUMBER(I54)),G54*H54*I54,"нет исходных данных"))</ns0:f>
        <ns0:v/>
      </ns0:c>
      <ns0:c r="K54" s="8"/>
      <ns0:c r="L54" s="8"/>
      <ns0:c r="M54" s="8"/>
      <ns0:c r="N54" s="8"/>
      <ns0:c r="O54" s="8"/>
      <ns0:c r="P54" s="8"/>
    </ns0:row>
    <ns0:row r="55" ht="32" customHeight="1" spans="1:16" ns2:dyDescent="0.25">
      <ns0:c r="A55" s="7"/>
      <ns0:c r="B55" s="7"/>
      <ns0:c r="C55" s="8"/>
      <ns0:c r="D55" s="7"/>
      <ns0:c r="E55" s="8"/>
      <ns0:c r="F55" s="8"/>
      <ns0:c r="G55" s="8"/>
      <ns0:c r="H55" s="9" t="str">
        <ns0:f>IF(A55="","",IF(COUNTIF('Исходные данные'!$A$14:$A$33,A55)&lt;&gt;1,"проверьте № позиции",INDEX('Исходные данные'!$I$14:$I$33,MATCH(A55,'Исходные данные'!$A$14:$A$33,0))))</ns0:f>
        <ns0:v/>
      </ns0:c>
      <ns0:c r="I55" s="8"/>
      <ns0:c r="J55" s="9" t="str">
        <ns0:f>IF(A55="","",IF(AND(ISNUMBER(G55),ISNUMBER(H55),ISNUMBER(I55)),G55*H55*I55,"нет исходных данных"))</ns0:f>
        <ns0:v/>
      </ns0:c>
      <ns0:c r="K55" s="8"/>
      <ns0:c r="L55" s="8"/>
      <ns0:c r="M55" s="8"/>
      <ns0:c r="N55" s="8"/>
      <ns0:c r="O55" s="8"/>
      <ns0:c r="P55" s="8"/>
    </ns0:row>
    <ns0:row r="56" ht="32" customHeight="1" spans="1:16" ns2:dyDescent="0.25">
      <ns0:c r="A56" s="7"/>
      <ns0:c r="B56" s="7"/>
      <ns0:c r="C56" s="8"/>
      <ns0:c r="D56" s="7"/>
      <ns0:c r="E56" s="8"/>
      <ns0:c r="F56" s="8"/>
      <ns0:c r="G56" s="8"/>
      <ns0:c r="H56" s="9" t="str">
        <ns0:f>IF(A56="","",IF(COUNTIF('Исходные данные'!$A$14:$A$33,A56)&lt;&gt;1,"проверьте № позиции",INDEX('Исходные данные'!$I$14:$I$33,MATCH(A56,'Исходные данные'!$A$14:$A$33,0))))</ns0:f>
        <ns0:v/>
      </ns0:c>
      <ns0:c r="I56" s="8"/>
      <ns0:c r="J56" s="9" t="str">
        <ns0:f>IF(A56="","",IF(AND(ISNUMBER(G56),ISNUMBER(H56),ISNUMBER(I56)),G56*H56*I56,"нет исходных данных"))</ns0:f>
        <ns0:v/>
      </ns0:c>
      <ns0:c r="K56" s="8"/>
      <ns0:c r="L56" s="8"/>
      <ns0:c r="M56" s="8"/>
      <ns0:c r="N56" s="8"/>
      <ns0:c r="O56" s="8"/>
      <ns0:c r="P56" s="8"/>
    </ns0:row>
    <ns0:row r="57" ht="32" customHeight="1" spans="1:16" ns2:dyDescent="0.25">
      <ns0:c r="A57" s="7"/>
      <ns0:c r="B57" s="7"/>
      <ns0:c r="C57" s="8"/>
      <ns0:c r="D57" s="7"/>
      <ns0:c r="E57" s="8"/>
      <ns0:c r="F57" s="8"/>
      <ns0:c r="G57" s="8"/>
      <ns0:c r="H57" s="9" t="str">
        <ns0:f>IF(A57="","",IF(COUNTIF('Исходные данные'!$A$14:$A$33,A57)&lt;&gt;1,"проверьте № позиции",INDEX('Исходные данные'!$I$14:$I$33,MATCH(A57,'Исходные данные'!$A$14:$A$33,0))))</ns0:f>
        <ns0:v/>
      </ns0:c>
      <ns0:c r="I57" s="8"/>
      <ns0:c r="J57" s="9" t="str">
        <ns0:f>IF(A57="","",IF(AND(ISNUMBER(G57),ISNUMBER(H57),ISNUMBER(I57)),G57*H57*I57,"нет исходных данных"))</ns0:f>
        <ns0:v/>
      </ns0:c>
      <ns0:c r="K57" s="8"/>
      <ns0:c r="L57" s="8"/>
      <ns0:c r="M57" s="8"/>
      <ns0:c r="N57" s="8"/>
      <ns0:c r="O57" s="8"/>
      <ns0:c r="P57" s="8"/>
    </ns0:row>
    <ns0:row r="58" ht="32" customHeight="1" spans="1:16" ns2:dyDescent="0.25">
      <ns0:c r="A58" s="7"/>
      <ns0:c r="B58" s="7"/>
      <ns0:c r="C58" s="8"/>
      <ns0:c r="D58" s="7"/>
      <ns0:c r="E58" s="8"/>
      <ns0:c r="F58" s="8"/>
      <ns0:c r="G58" s="8"/>
      <ns0:c r="H58" s="9" t="str">
        <ns0:f>IF(A58="","",IF(COUNTIF('Исходные данные'!$A$14:$A$33,A58)&lt;&gt;1,"проверьте № позиции",INDEX('Исходные данные'!$I$14:$I$33,MATCH(A58,'Исходные данные'!$A$14:$A$33,0))))</ns0:f>
        <ns0:v/>
      </ns0:c>
      <ns0:c r="I58" s="8"/>
      <ns0:c r="J58" s="9" t="str">
        <ns0:f>IF(A58="","",IF(AND(ISNUMBER(G58),ISNUMBER(H58),ISNUMBER(I58)),G58*H58*I58,"нет исходных данных"))</ns0:f>
        <ns0:v/>
      </ns0:c>
      <ns0:c r="K58" s="8"/>
      <ns0:c r="L58" s="8"/>
      <ns0:c r="M58" s="8"/>
      <ns0:c r="N58" s="8"/>
      <ns0:c r="O58" s="8"/>
      <ns0:c r="P58" s="8"/>
    </ns0:row>
    <ns0:row r="59" ht="32" customHeight="1" spans="1:16" ns2:dyDescent="0.25">
      <ns0:c r="A59" s="7"/>
      <ns0:c r="B59" s="7"/>
      <ns0:c r="C59" s="8"/>
      <ns0:c r="D59" s="7"/>
      <ns0:c r="E59" s="8"/>
      <ns0:c r="F59" s="8"/>
      <ns0:c r="G59" s="8"/>
      <ns0:c r="H59" s="9" t="str">
        <ns0:f>IF(A59="","",IF(COUNTIF('Исходные данные'!$A$14:$A$33,A59)&lt;&gt;1,"проверьте № позиции",INDEX('Исходные данные'!$I$14:$I$33,MATCH(A59,'Исходные данные'!$A$14:$A$33,0))))</ns0:f>
        <ns0:v/>
      </ns0:c>
      <ns0:c r="I59" s="8"/>
      <ns0:c r="J59" s="9" t="str">
        <ns0:f>IF(A59="","",IF(AND(ISNUMBER(G59),ISNUMBER(H59),ISNUMBER(I59)),G59*H59*I59,"нет исходных данных"))</ns0:f>
        <ns0:v/>
      </ns0:c>
      <ns0:c r="K59" s="8"/>
      <ns0:c r="L59" s="8"/>
      <ns0:c r="M59" s="8"/>
      <ns0:c r="N59" s="8"/>
      <ns0:c r="O59" s="8"/>
      <ns0:c r="P59" s="8"/>
    </ns0:row>
    <ns0:row r="60" ht="32" customHeight="1" spans="1:16" ns2:dyDescent="0.25">
      <ns0:c r="A60" s="7"/>
      <ns0:c r="B60" s="7"/>
      <ns0:c r="C60" s="8"/>
      <ns0:c r="D60" s="7"/>
      <ns0:c r="E60" s="8"/>
      <ns0:c r="F60" s="8"/>
      <ns0:c r="G60" s="8"/>
      <ns0:c r="H60" s="9" t="str">
        <ns0:f>IF(A60="","",IF(COUNTIF('Исходные данные'!$A$14:$A$33,A60)&lt;&gt;1,"проверьте № позиции",INDEX('Исходные данные'!$I$14:$I$33,MATCH(A60,'Исходные данные'!$A$14:$A$33,0))))</ns0:f>
        <ns0:v/>
      </ns0:c>
      <ns0:c r="I60" s="8"/>
      <ns0:c r="J60" s="9" t="str">
        <ns0:f>IF(A60="","",IF(AND(ISNUMBER(G60),ISNUMBER(H60),ISNUMBER(I60)),G60*H60*I60,"нет исходных данных"))</ns0:f>
        <ns0:v/>
      </ns0:c>
      <ns0:c r="K60" s="8"/>
      <ns0:c r="L60" s="8"/>
      <ns0:c r="M60" s="8"/>
      <ns0:c r="N60" s="8"/>
      <ns0:c r="O60" s="8"/>
      <ns0:c r="P60" s="8"/>
    </ns0:row>
    <ns0:row r="61" ht="32" customHeight="1" spans="1:16" ns2:dyDescent="0.25">
      <ns0:c r="A61" s="7"/>
      <ns0:c r="B61" s="7"/>
      <ns0:c r="C61" s="8"/>
      <ns0:c r="D61" s="7"/>
      <ns0:c r="E61" s="8"/>
      <ns0:c r="F61" s="8"/>
      <ns0:c r="G61" s="8"/>
      <ns0:c r="H61" s="9" t="str">
        <ns0:f>IF(A61="","",IF(COUNTIF('Исходные данные'!$A$14:$A$33,A61)&lt;&gt;1,"проверьте № позиции",INDEX('Исходные данные'!$I$14:$I$33,MATCH(A61,'Исходные данные'!$A$14:$A$33,0))))</ns0:f>
        <ns0:v/>
      </ns0:c>
      <ns0:c r="I61" s="8"/>
      <ns0:c r="J61" s="9" t="str">
        <ns0:f>IF(A61="","",IF(AND(ISNUMBER(G61),ISNUMBER(H61),ISNUMBER(I61)),G61*H61*I61,"нет исходных данных"))</ns0:f>
        <ns0:v/>
      </ns0:c>
      <ns0:c r="K61" s="8"/>
      <ns0:c r="L61" s="8"/>
      <ns0:c r="M61" s="8"/>
      <ns0:c r="N61" s="8"/>
      <ns0:c r="O61" s="8"/>
      <ns0:c r="P61" s="8"/>
    </ns0:row>
    <ns0:row r="62" ht="32" customHeight="1" spans="1:16" ns2:dyDescent="0.25">
      <ns0:c r="A62" s="7"/>
      <ns0:c r="B62" s="7"/>
      <ns0:c r="C62" s="8"/>
      <ns0:c r="D62" s="7"/>
      <ns0:c r="E62" s="8"/>
      <ns0:c r="F62" s="8"/>
      <ns0:c r="G62" s="8"/>
      <ns0:c r="H62" s="9" t="str">
        <ns0:f>IF(A62="","",IF(COUNTIF('Исходные данные'!$A$14:$A$33,A62)&lt;&gt;1,"проверьте № позиции",INDEX('Исходные данные'!$I$14:$I$33,MATCH(A62,'Исходные данные'!$A$14:$A$33,0))))</ns0:f>
        <ns0:v/>
      </ns0:c>
      <ns0:c r="I62" s="8"/>
      <ns0:c r="J62" s="9" t="str">
        <ns0:f>IF(A62="","",IF(AND(ISNUMBER(G62),ISNUMBER(H62),ISNUMBER(I62)),G62*H62*I62,"нет исходных данных"))</ns0:f>
        <ns0:v/>
      </ns0:c>
      <ns0:c r="K62" s="8"/>
      <ns0:c r="L62" s="8"/>
      <ns0:c r="M62" s="8"/>
      <ns0:c r="N62" s="8"/>
      <ns0:c r="O62" s="8"/>
      <ns0:c r="P62" s="8"/>
    </ns0:row>
    <ns0:row r="63" ht="32" customHeight="1" spans="1:16" ns2:dyDescent="0.25">
      <ns0:c r="A63" s="7"/>
      <ns0:c r="B63" s="7"/>
      <ns0:c r="C63" s="8"/>
      <ns0:c r="D63" s="7"/>
      <ns0:c r="E63" s="8"/>
      <ns0:c r="F63" s="8"/>
      <ns0:c r="G63" s="8"/>
      <ns0:c r="H63" s="9" t="str">
        <ns0:f>IF(A63="","",IF(COUNTIF('Исходные данные'!$A$14:$A$33,A63)&lt;&gt;1,"проверьте № позиции",INDEX('Исходные данные'!$I$14:$I$33,MATCH(A63,'Исходные данные'!$A$14:$A$33,0))))</ns0:f>
        <ns0:v/>
      </ns0:c>
      <ns0:c r="I63" s="8"/>
      <ns0:c r="J63" s="9" t="str">
        <ns0:f>IF(A63="","",IF(AND(ISNUMBER(G63),ISNUMBER(H63),ISNUMBER(I63)),G63*H63*I63,"нет исходных данных"))</ns0:f>
        <ns0:v/>
      </ns0:c>
      <ns0:c r="K63" s="8"/>
      <ns0:c r="L63" s="8"/>
      <ns0:c r="M63" s="8"/>
      <ns0:c r="N63" s="8"/>
      <ns0:c r="O63" s="8"/>
      <ns0:c r="P63" s="8"/>
    </ns0:row>
    <ns0:row r="64" ht="32" customHeight="1" spans="1:16" ns2:dyDescent="0.25">
      <ns0:c r="A64" s="7"/>
      <ns0:c r="B64" s="7"/>
      <ns0:c r="C64" s="8"/>
      <ns0:c r="D64" s="7"/>
      <ns0:c r="E64" s="8"/>
      <ns0:c r="F64" s="8"/>
      <ns0:c r="G64" s="8"/>
      <ns0:c r="H64" s="9" t="str">
        <ns0:f>IF(A64="","",IF(COUNTIF('Исходные данные'!$A$14:$A$33,A64)&lt;&gt;1,"проверьте № позиции",INDEX('Исходные данные'!$I$14:$I$33,MATCH(A64,'Исходные данные'!$A$14:$A$33,0))))</ns0:f>
        <ns0:v/>
      </ns0:c>
      <ns0:c r="I64" s="8"/>
      <ns0:c r="J64" s="9" t="str">
        <ns0:f>IF(A64="","",IF(AND(ISNUMBER(G64),ISNUMBER(H64),ISNUMBER(I64)),G64*H64*I64,"нет исходных данных"))</ns0:f>
        <ns0:v/>
      </ns0:c>
      <ns0:c r="K64" s="8"/>
      <ns0:c r="L64" s="8"/>
      <ns0:c r="M64" s="8"/>
      <ns0:c r="N64" s="8"/>
      <ns0:c r="O64" s="8"/>
      <ns0:c r="P64" s="8"/>
    </ns0:row>
    <ns0:row r="65" ht="32" customHeight="1" spans="1:16" ns2:dyDescent="0.25">
      <ns0:c r="A65" s="9"/>
      <ns0:c r="B65" s="9"/>
      <ns0:c r="C65" s="9"/>
      <ns0:c r="D65" s="9"/>
      <ns0:c r="E65" s="9"/>
      <ns0:c r="F65" s="9"/>
      <ns0:c r="G65" s="9"/>
      <ns0:c r="H65" s="9"/>
      <ns0:c r="I65" s="9"/>
      <ns0:c r="J65" s="9"/>
      <ns0:c r="K65" s="9"/>
      <ns0:c r="L65" s="9"/>
      <ns0:c r="M65" s="9"/>
      <ns0:c r="N65" s="9"/>
      <ns0:c r="O65" s="9"/>
      <ns0:c r="P65" s="9"/>
    </ns0:row>
    <ns0:row r="66" ht="32" customHeight="1" spans="1:16" ns2:dyDescent="0.25">
      <ns0:c r="A66" s="9"/>
      <ns0:c r="B66" s="9"/>
      <ns0:c r="C66" s="9"/>
      <ns0:c r="D66" s="9"/>
      <ns0:c r="E66" s="9"/>
      <ns0:c r="F66" s="9"/>
      <ns0:c r="G66" s="9"/>
      <ns0:c r="H66" s="9"/>
      <ns0:c r="I66" s="9"/>
      <ns0:c r="J66" s="9"/>
      <ns0:c r="K66" s="9"/>
      <ns0:c r="L66" s="9"/>
      <ns0:c r="M66" s="9"/>
      <ns0:c r="N66" s="9"/>
      <ns0:c r="O66" s="9"/>
      <ns0:c r="P66" s="9"/>
    </ns0:row>
    <ns0:row r="67" ht="32" customHeight="1" spans="1:16" ns2:dyDescent="0.25">
      <ns0:c r="A67" s="9"/>
      <ns0:c r="B67" s="9"/>
      <ns0:c r="C67" s="9"/>
      <ns0:c r="D67" s="9"/>
      <ns0:c r="E67" s="9"/>
      <ns0:c r="F67" s="9"/>
      <ns0:c r="G67" s="9"/>
      <ns0:c r="H67" s="9"/>
      <ns0:c r="I67" s="9"/>
      <ns0:c r="J67" s="9"/>
      <ns0:c r="K67" s="9"/>
      <ns0:c r="L67" s="9"/>
      <ns0:c r="M67" s="9"/>
      <ns0:c r="N67" s="9"/>
      <ns0:c r="O67" s="9"/>
      <ns0:c r="P67" s="9"/>
    </ns0:row>
  </ns0:sheetData>
  <ns0:autoFilter ref="A4:P64"/>
  <ns0:pageMargins left="0.25" right="0.25" top="0.3" bottom="0.3" header="0.1" footer="0.1"/>
  <ns0:pageSetup paperSize="8" orientation="landscape" horizontalDpi="4294967295" verticalDpi="4294967295" scale="100" fitToWidth="2" fitToHeight="0"/>
  <ns0:headerFooter>
    <ns0:oddFooter>Страница &amp;P из &amp;N</ns0:oddFooter>
  </ns0:headerFooter>
</ns0:worksheet>
</file>

<file path=xl/worksheets/sheet4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K31"/>
  <ns0:sheetViews>
    <ns0:sheetView workbookViewId="0" showGridLines="0">
      <ns0:pane ySplit="5" topLeftCell="A6" activePane="bottomLeft" state="frozen"/>
      <ns0:selection pane="bottomLeft"/>
    </ns0:sheetView>
  </ns0:sheetViews>
  <ns0:sheetFormatPr defaultRowHeight="15" outlineLevelRow="0" outlineLevelCol="0" ns2:dyDescent="55"/>
  <ns0:cols>
    <ns0:col min="1" max="1" width="8" customWidth="1"/>
    <ns0:col min="2" max="2" width="24" customWidth="1"/>
    <ns0:col min="3" max="3" width="70" customWidth="1"/>
    <ns0:col min="4" max="4" width="14" customWidth="1"/>
    <ns0:col min="5" max="6" width="22" customWidth="1"/>
    <ns0:col min="7" max="7" width="20" customWidth="1"/>
    <ns0:col min="8" max="8" width="18" customWidth="1"/>
    <ns0:col min="9" max="9" width="24" customWidth="1"/>
    <ns0:col min="10" max="10" width="40" customWidth="1"/>
    <ns0:col min="11" max="11" width="18" customWidth="1"/>
  </ns0:cols>
  <ns0:sheetData>
    <ns0:row r="1" ht="28" customHeight="1" spans="1:11" ns2:dyDescent="0.25">
      <ns0:c r="A1" s="1" t="s">
        <ns0:v>67</ns0:v>
      </ns0:c>
      <ns0:c r="B1" s="2"/>
      <ns0:c r="C1" s="2"/>
      <ns0:c r="D1" s="2"/>
      <ns0:c r="E1" s="2"/>
      <ns0:c r="F1" s="2"/>
      <ns0:c r="G1" s="2"/>
      <ns0:c r="H1" s="2"/>
      <ns0:c r="I1" s="2"/>
      <ns0:c r="J1" s="2"/>
      <ns0:c r="K1" s="2"/>
    </ns0:row>
    <ns0:row r="2" ht="32" customHeight="1" spans="1:11" ns2:dyDescent="0.25">
      <ns0:c r="A2" s="2"/>
      <ns0:c r="B2" s="2"/>
      <ns0:c r="C2" s="2" t="str">
        <ns0:f>IF('Исходные данные'!E2="","Укажите объект",'Исходные данные'!E2)</ns0:f>
        <ns0:v>Укажите объект</ns0:v>
      </ns0:c>
      <ns0:c r="D2" s="2"/>
      <ns0:c r="E2" s="2"/>
      <ns0:c r="F2" s="2"/>
      <ns0:c r="G2" s="2"/>
      <ns0:c r="H2" s="2"/>
      <ns0:c r="I2" s="2"/>
      <ns0:c r="J2" s="2"/>
      <ns0:c r="K2" s="2"/>
    </ns0:row>
    <ns0:row r="3" ht="32" customHeight="1" spans="1:11" ns2:dyDescent="0.25">
      <ns0:c r="A3" s="2"/>
      <ns0:c r="B3" s="2"/>
      <ns0:c r="C3" s="2" t="str">
        <ns0:f>IF('Исходные данные'!E4="","Укажите охват",'Исходные данные'!E4)</ns0:f>
        <ns0:v>Укажите охват</ns0:v>
      </ns0:c>
      <ns0:c r="D3" s="2"/>
      <ns0:c r="E3" s="2"/>
      <ns0:c r="F3" s="2"/>
      <ns0:c r="G3" s="2"/>
      <ns0:c r="H3" s="2"/>
      <ns0:c r="I3" s="2"/>
      <ns0:c r="J3" s="2"/>
      <ns0:c r="K3" s="2"/>
    </ns0:row>
    <ns0:row r="4" ht="32" customHeight="1" spans="1:11" ns2:dyDescent="0.25">
      <ns0:c r="A4" s="2"/>
      <ns0:c r="B4" s="2"/>
      <ns0:c r="C4" s="2"/>
      <ns0:c r="D4" s="2"/>
      <ns0:c r="E4" s="2"/>
      <ns0:c r="F4" s="2"/>
      <ns0:c r="G4" s="2"/>
      <ns0:c r="H4" s="2"/>
      <ns0:c r="I4" s="2"/>
      <ns0:c r="J4" s="2"/>
      <ns0:c r="K4" s="2"/>
    </ns0:row>
    <ns0:row r="5" ht="46" customHeight="1" spans="1:11" ns2:dyDescent="0.25">
      <ns0:c r="A5" s="3" t="s">
        <ns0:v>68</ns0:v>
      </ns0:c>
      <ns0:c r="B5" s="3" t="s">
        <ns0:v>55</ns0:v>
      </ns0:c>
      <ns0:c r="C5" s="3" t="s">
        <ns0:v>69</ns0:v>
      </ns0:c>
      <ns0:c r="D5" s="3" t="s">
        <ns0:v>57</ns0:v>
      </ns0:c>
      <ns0:c r="E5" s="3" t="s">
        <ns0:v>70</ns0:v>
      </ns0:c>
      <ns0:c r="F5" s="3" t="s">
        <ns0:v>71</ns0:v>
      </ns0:c>
      <ns0:c r="G5" s="3" t="s">
        <ns0:v>72</ns0:v>
      </ns0:c>
      <ns0:c r="H5" s="3" t="s">
        <ns0:v>64</ns0:v>
      </ns0:c>
      <ns0:c r="I5" s="3" t="s">
        <ns0:v>17</ns0:v>
      </ns0:c>
      <ns0:c r="J5" s="3" t="s">
        <ns0:v>73</ns0:v>
      </ns0:c>
      <ns0:c r="K5" s="3" t="s">
        <ns0:v>54</ns0:v>
      </ns0:c>
    </ns0:row>
    <ns0:row r="6" ht="32" customHeight="1" spans="1:11" ns2:dyDescent="0.25">
      <ns0:c r="A6" s="8"/>
      <ns0:c r="B6" s="7"/>
      <ns0:c r="C6" s="8"/>
      <ns0:c r="D6" s="8"/>
      <ns0:c r="E6" s="9" t="str">
        <ns0:f>IF(B6="","",IF(OR(C6="",D6="",COUNTIFS('Детализация'!$D$5:$D$64,B6,'Детализация'!$F$5:$F$64,D6,'Детализация'!$E$5:$E$64,C6)=0,COUNTIFS('Детализация'!$D$5:$D$64,B6,'Детализация'!$F$5:$F$64,D6,'Детализация'!$E$5:$E$64,C6,'Детализация'!$J$5:$J$64,"&gt;=0")&lt;&gt;COUNTIFS('Детализация'!$D$5:$D$64,B6,'Детализация'!$F$5:$F$64,D6,'Детализация'!$E$5:$E$64,C6)),"проверьте детализацию",SUMIFS('Детализация'!$J$5:$J$64,'Детализация'!$D$5:$D$64,B6,'Детализация'!$F$5:$F$64,D6,'Детализация'!$E$5:$E$64,C6)))</ns0:f>
        <ns0:v/>
      </ns0:c>
      <ns0:c r="F6" s="8"/>
      <ns0:c r="G6" s="8"/>
      <ns0:c r="H6" s="8"/>
      <ns0:c r="I6" s="10" t="str">
        <ns0:f>IF(B6="","",IF('Исходные данные'!$E$11="Из позиций",IF(OR(COUNTIFS('Детализация'!$D$5:$D$64,B6,'Детализация'!$F$5:$F$64,D6,'Детализация'!$E$5:$E$64,C6)=0,COUNTIFS('Детализация'!$D$5:$D$64,B6,'Детализация'!$F$5:$F$64,D6,'Детализация'!$E$5:$E$64,C6,'Детализация'!$O$5:$O$64,"&gt;=0")&lt;&gt;COUNTIFS('Детализация'!$D$5:$D$64,B6,'Детализация'!$F$5:$F$64,D6,'Детализация'!$E$5:$E$64,C6)),"не рассчитано",SUMIFS('Детализация'!$O$5:$O$64,'Детализация'!$D$5:$D$64,B6,'Детализация'!$F$5:$F$64,D6,'Детализация'!$E$5:$E$64,C6)),IF(AND(ISNUMBER(E6),ISNUMBER(G6),ISNUMBER(H6)),E6*G6*H6,"не рассчитано")))</ns0:f>
        <ns0:v/>
      </ns0:c>
      <ns0:c r="J6" s="8"/>
      <ns0:c r="K6" s="8"/>
    </ns0:row>
    <ns0:row r="7" ht="32" customHeight="1" spans="1:11" ns2:dyDescent="0.25">
      <ns0:c r="A7" s="8"/>
      <ns0:c r="B7" s="7"/>
      <ns0:c r="C7" s="8"/>
      <ns0:c r="D7" s="8"/>
      <ns0:c r="E7" s="9" t="str">
        <ns0:f>IF(B7="","",IF(OR(C7="",D7="",COUNTIFS('Детализация'!$D$5:$D$64,B7,'Детализация'!$F$5:$F$64,D7,'Детализация'!$E$5:$E$64,C7)=0,COUNTIFS('Детализация'!$D$5:$D$64,B7,'Детализация'!$F$5:$F$64,D7,'Детализация'!$E$5:$E$64,C7,'Детализация'!$J$5:$J$64,"&gt;=0")&lt;&gt;COUNTIFS('Детализация'!$D$5:$D$64,B7,'Детализация'!$F$5:$F$64,D7,'Детализация'!$E$5:$E$64,C7)),"проверьте детализацию",SUMIFS('Детализация'!$J$5:$J$64,'Детализация'!$D$5:$D$64,B7,'Детализация'!$F$5:$F$64,D7,'Детализация'!$E$5:$E$64,C7)))</ns0:f>
        <ns0:v/>
      </ns0:c>
      <ns0:c r="F7" s="8"/>
      <ns0:c r="G7" s="8"/>
      <ns0:c r="H7" s="8"/>
      <ns0:c r="I7" s="10" t="str">
        <ns0:f>IF(B7="","",IF('Исходные данные'!$E$11="Из позиций",IF(OR(COUNTIFS('Детализация'!$D$5:$D$64,B7,'Детализация'!$F$5:$F$64,D7,'Детализация'!$E$5:$E$64,C7)=0,COUNTIFS('Детализация'!$D$5:$D$64,B7,'Детализация'!$F$5:$F$64,D7,'Детализация'!$E$5:$E$64,C7,'Детализация'!$O$5:$O$64,"&gt;=0")&lt;&gt;COUNTIFS('Детализация'!$D$5:$D$64,B7,'Детализация'!$F$5:$F$64,D7,'Детализация'!$E$5:$E$64,C7)),"не рассчитано",SUMIFS('Детализация'!$O$5:$O$64,'Детализация'!$D$5:$D$64,B7,'Детализация'!$F$5:$F$64,D7,'Детализация'!$E$5:$E$64,C7)),IF(AND(ISNUMBER(E7),ISNUMBER(G7),ISNUMBER(H7)),E7*G7*H7,"не рассчитано")))</ns0:f>
        <ns0:v/>
      </ns0:c>
      <ns0:c r="J7" s="8"/>
      <ns0:c r="K7" s="8"/>
    </ns0:row>
    <ns0:row r="8" ht="32" customHeight="1" spans="1:11" ns2:dyDescent="0.25">
      <ns0:c r="A8" s="8"/>
      <ns0:c r="B8" s="7"/>
      <ns0:c r="C8" s="8"/>
      <ns0:c r="D8" s="8"/>
      <ns0:c r="E8" s="9" t="str">
        <ns0:f>IF(B8="","",IF(OR(C8="",D8="",COUNTIFS('Детализация'!$D$5:$D$64,B8,'Детализация'!$F$5:$F$64,D8,'Детализация'!$E$5:$E$64,C8)=0,COUNTIFS('Детализация'!$D$5:$D$64,B8,'Детализация'!$F$5:$F$64,D8,'Детализация'!$E$5:$E$64,C8,'Детализация'!$J$5:$J$64,"&gt;=0")&lt;&gt;COUNTIFS('Детализация'!$D$5:$D$64,B8,'Детализация'!$F$5:$F$64,D8,'Детализация'!$E$5:$E$64,C8)),"проверьте детализацию",SUMIFS('Детализация'!$J$5:$J$64,'Детализация'!$D$5:$D$64,B8,'Детализация'!$F$5:$F$64,D8,'Детализация'!$E$5:$E$64,C8)))</ns0:f>
        <ns0:v/>
      </ns0:c>
      <ns0:c r="F8" s="8"/>
      <ns0:c r="G8" s="8"/>
      <ns0:c r="H8" s="8"/>
      <ns0:c r="I8" s="10" t="str">
        <ns0:f>IF(B8="","",IF('Исходные данные'!$E$11="Из позиций",IF(OR(COUNTIFS('Детализация'!$D$5:$D$64,B8,'Детализация'!$F$5:$F$64,D8,'Детализация'!$E$5:$E$64,C8)=0,COUNTIFS('Детализация'!$D$5:$D$64,B8,'Детализация'!$F$5:$F$64,D8,'Детализация'!$E$5:$E$64,C8,'Детализация'!$O$5:$O$64,"&gt;=0")&lt;&gt;COUNTIFS('Детализация'!$D$5:$D$64,B8,'Детализация'!$F$5:$F$64,D8,'Детализация'!$E$5:$E$64,C8)),"не рассчитано",SUMIFS('Детализация'!$O$5:$O$64,'Детализация'!$D$5:$D$64,B8,'Детализация'!$F$5:$F$64,D8,'Детализация'!$E$5:$E$64,C8)),IF(AND(ISNUMBER(E8),ISNUMBER(G8),ISNUMBER(H8)),E8*G8*H8,"не рассчитано")))</ns0:f>
        <ns0:v/>
      </ns0:c>
      <ns0:c r="J8" s="8"/>
      <ns0:c r="K8" s="8"/>
    </ns0:row>
    <ns0:row r="9" ht="32" customHeight="1" spans="1:11" ns2:dyDescent="0.25">
      <ns0:c r="A9" s="8"/>
      <ns0:c r="B9" s="7"/>
      <ns0:c r="C9" s="8"/>
      <ns0:c r="D9" s="8"/>
      <ns0:c r="E9" s="9" t="str">
        <ns0:f>IF(B9="","",IF(OR(C9="",D9="",COUNTIFS('Детализация'!$D$5:$D$64,B9,'Детализация'!$F$5:$F$64,D9,'Детализация'!$E$5:$E$64,C9)=0,COUNTIFS('Детализация'!$D$5:$D$64,B9,'Детализация'!$F$5:$F$64,D9,'Детализация'!$E$5:$E$64,C9,'Детализация'!$J$5:$J$64,"&gt;=0")&lt;&gt;COUNTIFS('Детализация'!$D$5:$D$64,B9,'Детализация'!$F$5:$F$64,D9,'Детализация'!$E$5:$E$64,C9)),"проверьте детализацию",SUMIFS('Детализация'!$J$5:$J$64,'Детализация'!$D$5:$D$64,B9,'Детализация'!$F$5:$F$64,D9,'Детализация'!$E$5:$E$64,C9)))</ns0:f>
        <ns0:v/>
      </ns0:c>
      <ns0:c r="F9" s="8"/>
      <ns0:c r="G9" s="8"/>
      <ns0:c r="H9" s="8"/>
      <ns0:c r="I9" s="10" t="str">
        <ns0:f>IF(B9="","",IF('Исходные данные'!$E$11="Из позиций",IF(OR(COUNTIFS('Детализация'!$D$5:$D$64,B9,'Детализация'!$F$5:$F$64,D9,'Детализация'!$E$5:$E$64,C9)=0,COUNTIFS('Детализация'!$D$5:$D$64,B9,'Детализация'!$F$5:$F$64,D9,'Детализация'!$E$5:$E$64,C9,'Детализация'!$O$5:$O$64,"&gt;=0")&lt;&gt;COUNTIFS('Детализация'!$D$5:$D$64,B9,'Детализация'!$F$5:$F$64,D9,'Детализация'!$E$5:$E$64,C9)),"не рассчитано",SUMIFS('Детализация'!$O$5:$O$64,'Детализация'!$D$5:$D$64,B9,'Детализация'!$F$5:$F$64,D9,'Детализация'!$E$5:$E$64,C9)),IF(AND(ISNUMBER(E9),ISNUMBER(G9),ISNUMBER(H9)),E9*G9*H9,"не рассчитано")))</ns0:f>
        <ns0:v/>
      </ns0:c>
      <ns0:c r="J9" s="8"/>
      <ns0:c r="K9" s="8"/>
    </ns0:row>
    <ns0:row r="10" ht="32" customHeight="1" spans="1:11" ns2:dyDescent="0.25">
      <ns0:c r="A10" s="8"/>
      <ns0:c r="B10" s="7"/>
      <ns0:c r="C10" s="8"/>
      <ns0:c r="D10" s="8"/>
      <ns0:c r="E10" s="9" t="str">
        <ns0:f>IF(B10="","",IF(OR(C10="",D10="",COUNTIFS('Детализация'!$D$5:$D$64,B10,'Детализация'!$F$5:$F$64,D10,'Детализация'!$E$5:$E$64,C10)=0,COUNTIFS('Детализация'!$D$5:$D$64,B10,'Детализация'!$F$5:$F$64,D10,'Детализация'!$E$5:$E$64,C10,'Детализация'!$J$5:$J$64,"&gt;=0")&lt;&gt;COUNTIFS('Детализация'!$D$5:$D$64,B10,'Детализация'!$F$5:$F$64,D10,'Детализация'!$E$5:$E$64,C10)),"проверьте детализацию",SUMIFS('Детализация'!$J$5:$J$64,'Детализация'!$D$5:$D$64,B10,'Детализация'!$F$5:$F$64,D10,'Детализация'!$E$5:$E$64,C10)))</ns0:f>
        <ns0:v/>
      </ns0:c>
      <ns0:c r="F10" s="8"/>
      <ns0:c r="G10" s="8"/>
      <ns0:c r="H10" s="8"/>
      <ns0:c r="I10" s="10" t="str">
        <ns0:f>IF(B10="","",IF('Исходные данные'!$E$11="Из позиций",IF(OR(COUNTIFS('Детализация'!$D$5:$D$64,B10,'Детализация'!$F$5:$F$64,D10,'Детализация'!$E$5:$E$64,C10)=0,COUNTIFS('Детализация'!$D$5:$D$64,B10,'Детализация'!$F$5:$F$64,D10,'Детализация'!$E$5:$E$64,C10,'Детализация'!$O$5:$O$64,"&gt;=0")&lt;&gt;COUNTIFS('Детализация'!$D$5:$D$64,B10,'Детализация'!$F$5:$F$64,D10,'Детализация'!$E$5:$E$64,C10)),"не рассчитано",SUMIFS('Детализация'!$O$5:$O$64,'Детализация'!$D$5:$D$64,B10,'Детализация'!$F$5:$F$64,D10,'Детализация'!$E$5:$E$64,C10)),IF(AND(ISNUMBER(E10),ISNUMBER(G10),ISNUMBER(H10)),E10*G10*H10,"не рассчитано")))</ns0:f>
        <ns0:v/>
      </ns0:c>
      <ns0:c r="J10" s="8"/>
      <ns0:c r="K10" s="8"/>
    </ns0:row>
    <ns0:row r="11" ht="32" customHeight="1" spans="1:11" ns2:dyDescent="0.25">
      <ns0:c r="A11" s="8"/>
      <ns0:c r="B11" s="7"/>
      <ns0:c r="C11" s="8"/>
      <ns0:c r="D11" s="8"/>
      <ns0:c r="E11" s="9" t="str">
        <ns0:f>IF(B11="","",IF(OR(C11="",D11="",COUNTIFS('Детализация'!$D$5:$D$64,B11,'Детализация'!$F$5:$F$64,D11,'Детализация'!$E$5:$E$64,C11)=0,COUNTIFS('Детализация'!$D$5:$D$64,B11,'Детализация'!$F$5:$F$64,D11,'Детализация'!$E$5:$E$64,C11,'Детализация'!$J$5:$J$64,"&gt;=0")&lt;&gt;COUNTIFS('Детализация'!$D$5:$D$64,B11,'Детализация'!$F$5:$F$64,D11,'Детализация'!$E$5:$E$64,C11)),"проверьте детализацию",SUMIFS('Детализация'!$J$5:$J$64,'Детализация'!$D$5:$D$64,B11,'Детализация'!$F$5:$F$64,D11,'Детализация'!$E$5:$E$64,C11)))</ns0:f>
        <ns0:v/>
      </ns0:c>
      <ns0:c r="F11" s="8"/>
      <ns0:c r="G11" s="8"/>
      <ns0:c r="H11" s="8"/>
      <ns0:c r="I11" s="10" t="str">
        <ns0:f>IF(B11="","",IF('Исходные данные'!$E$11="Из позиций",IF(OR(COUNTIFS('Детализация'!$D$5:$D$64,B11,'Детализация'!$F$5:$F$64,D11,'Детализация'!$E$5:$E$64,C11)=0,COUNTIFS('Детализация'!$D$5:$D$64,B11,'Детализация'!$F$5:$F$64,D11,'Детализация'!$E$5:$E$64,C11,'Детализация'!$O$5:$O$64,"&gt;=0")&lt;&gt;COUNTIFS('Детализация'!$D$5:$D$64,B11,'Детализация'!$F$5:$F$64,D11,'Детализация'!$E$5:$E$64,C11)),"не рассчитано",SUMIFS('Детализация'!$O$5:$O$64,'Детализация'!$D$5:$D$64,B11,'Детализация'!$F$5:$F$64,D11,'Детализация'!$E$5:$E$64,C11)),IF(AND(ISNUMBER(E11),ISNUMBER(G11),ISNUMBER(H11)),E11*G11*H11,"не рассчитано")))</ns0:f>
        <ns0:v/>
      </ns0:c>
      <ns0:c r="J11" s="8"/>
      <ns0:c r="K11" s="8"/>
    </ns0:row>
    <ns0:row r="12" ht="32" customHeight="1" spans="1:11" ns2:dyDescent="0.25">
      <ns0:c r="A12" s="8"/>
      <ns0:c r="B12" s="7"/>
      <ns0:c r="C12" s="8"/>
      <ns0:c r="D12" s="8"/>
      <ns0:c r="E12" s="9" t="str">
        <ns0:f>IF(B12="","",IF(OR(C12="",D12="",COUNTIFS('Детализация'!$D$5:$D$64,B12,'Детализация'!$F$5:$F$64,D12,'Детализация'!$E$5:$E$64,C12)=0,COUNTIFS('Детализация'!$D$5:$D$64,B12,'Детализация'!$F$5:$F$64,D12,'Детализация'!$E$5:$E$64,C12,'Детализация'!$J$5:$J$64,"&gt;=0")&lt;&gt;COUNTIFS('Детализация'!$D$5:$D$64,B12,'Детализация'!$F$5:$F$64,D12,'Детализация'!$E$5:$E$64,C12)),"проверьте детализацию",SUMIFS('Детализация'!$J$5:$J$64,'Детализация'!$D$5:$D$64,B12,'Детализация'!$F$5:$F$64,D12,'Детализация'!$E$5:$E$64,C12)))</ns0:f>
        <ns0:v/>
      </ns0:c>
      <ns0:c r="F12" s="8"/>
      <ns0:c r="G12" s="8"/>
      <ns0:c r="H12" s="8"/>
      <ns0:c r="I12" s="10" t="str">
        <ns0:f>IF(B12="","",IF('Исходные данные'!$E$11="Из позиций",IF(OR(COUNTIFS('Детализация'!$D$5:$D$64,B12,'Детализация'!$F$5:$F$64,D12,'Детализация'!$E$5:$E$64,C12)=0,COUNTIFS('Детализация'!$D$5:$D$64,B12,'Детализация'!$F$5:$F$64,D12,'Детализация'!$E$5:$E$64,C12,'Детализация'!$O$5:$O$64,"&gt;=0")&lt;&gt;COUNTIFS('Детализация'!$D$5:$D$64,B12,'Детализация'!$F$5:$F$64,D12,'Детализация'!$E$5:$E$64,C12)),"не рассчитано",SUMIFS('Детализация'!$O$5:$O$64,'Детализация'!$D$5:$D$64,B12,'Детализация'!$F$5:$F$64,D12,'Детализация'!$E$5:$E$64,C12)),IF(AND(ISNUMBER(E12),ISNUMBER(G12),ISNUMBER(H12)),E12*G12*H12,"не рассчитано")))</ns0:f>
        <ns0:v/>
      </ns0:c>
      <ns0:c r="J12" s="8"/>
      <ns0:c r="K12" s="8"/>
    </ns0:row>
    <ns0:row r="13" ht="32" customHeight="1" spans="1:11" ns2:dyDescent="0.25">
      <ns0:c r="A13" s="8"/>
      <ns0:c r="B13" s="7"/>
      <ns0:c r="C13" s="8"/>
      <ns0:c r="D13" s="8"/>
      <ns0:c r="E13" s="9" t="str">
        <ns0:f>IF(B13="","",IF(OR(C13="",D13="",COUNTIFS('Детализация'!$D$5:$D$64,B13,'Детализация'!$F$5:$F$64,D13,'Детализация'!$E$5:$E$64,C13)=0,COUNTIFS('Детализация'!$D$5:$D$64,B13,'Детализация'!$F$5:$F$64,D13,'Детализация'!$E$5:$E$64,C13,'Детализация'!$J$5:$J$64,"&gt;=0")&lt;&gt;COUNTIFS('Детализация'!$D$5:$D$64,B13,'Детализация'!$F$5:$F$64,D13,'Детализация'!$E$5:$E$64,C13)),"проверьте детализацию",SUMIFS('Детализация'!$J$5:$J$64,'Детализация'!$D$5:$D$64,B13,'Детализация'!$F$5:$F$64,D13,'Детализация'!$E$5:$E$64,C13)))</ns0:f>
        <ns0:v/>
      </ns0:c>
      <ns0:c r="F13" s="8"/>
      <ns0:c r="G13" s="8"/>
      <ns0:c r="H13" s="8"/>
      <ns0:c r="I13" s="10" t="str">
        <ns0:f>IF(B13="","",IF('Исходные данные'!$E$11="Из позиций",IF(OR(COUNTIFS('Детализация'!$D$5:$D$64,B13,'Детализация'!$F$5:$F$64,D13,'Детализация'!$E$5:$E$64,C13)=0,COUNTIFS('Детализация'!$D$5:$D$64,B13,'Детализация'!$F$5:$F$64,D13,'Детализация'!$E$5:$E$64,C13,'Детализация'!$O$5:$O$64,"&gt;=0")&lt;&gt;COUNTIFS('Детализация'!$D$5:$D$64,B13,'Детализация'!$F$5:$F$64,D13,'Детализация'!$E$5:$E$64,C13)),"не рассчитано",SUMIFS('Детализация'!$O$5:$O$64,'Детализация'!$D$5:$D$64,B13,'Детализация'!$F$5:$F$64,D13,'Детализация'!$E$5:$E$64,C13)),IF(AND(ISNUMBER(E13),ISNUMBER(G13),ISNUMBER(H13)),E13*G13*H13,"не рассчитано")))</ns0:f>
        <ns0:v/>
      </ns0:c>
      <ns0:c r="J13" s="8"/>
      <ns0:c r="K13" s="8"/>
    </ns0:row>
    <ns0:row r="14" ht="32" customHeight="1" spans="1:11" ns2:dyDescent="0.25">
      <ns0:c r="A14" s="8"/>
      <ns0:c r="B14" s="7"/>
      <ns0:c r="C14" s="8"/>
      <ns0:c r="D14" s="8"/>
      <ns0:c r="E14" s="9" t="str">
        <ns0:f>IF(B14="","",IF(OR(C14="",D14="",COUNTIFS('Детализация'!$D$5:$D$64,B14,'Детализация'!$F$5:$F$64,D14,'Детализация'!$E$5:$E$64,C14)=0,COUNTIFS('Детализация'!$D$5:$D$64,B14,'Детализация'!$F$5:$F$64,D14,'Детализация'!$E$5:$E$64,C14,'Детализация'!$J$5:$J$64,"&gt;=0")&lt;&gt;COUNTIFS('Детализация'!$D$5:$D$64,B14,'Детализация'!$F$5:$F$64,D14,'Детализация'!$E$5:$E$64,C14)),"проверьте детализацию",SUMIFS('Детализация'!$J$5:$J$64,'Детализация'!$D$5:$D$64,B14,'Детализация'!$F$5:$F$64,D14,'Детализация'!$E$5:$E$64,C14)))</ns0:f>
        <ns0:v/>
      </ns0:c>
      <ns0:c r="F14" s="8"/>
      <ns0:c r="G14" s="8"/>
      <ns0:c r="H14" s="8"/>
      <ns0:c r="I14" s="10" t="str">
        <ns0:f>IF(B14="","",IF('Исходные данные'!$E$11="Из позиций",IF(OR(COUNTIFS('Детализация'!$D$5:$D$64,B14,'Детализация'!$F$5:$F$64,D14,'Детализация'!$E$5:$E$64,C14)=0,COUNTIFS('Детализация'!$D$5:$D$64,B14,'Детализация'!$F$5:$F$64,D14,'Детализация'!$E$5:$E$64,C14,'Детализация'!$O$5:$O$64,"&gt;=0")&lt;&gt;COUNTIFS('Детализация'!$D$5:$D$64,B14,'Детализация'!$F$5:$F$64,D14,'Детализация'!$E$5:$E$64,C14)),"не рассчитано",SUMIFS('Детализация'!$O$5:$O$64,'Детализация'!$D$5:$D$64,B14,'Детализация'!$F$5:$F$64,D14,'Детализация'!$E$5:$E$64,C14)),IF(AND(ISNUMBER(E14),ISNUMBER(G14),ISNUMBER(H14)),E14*G14*H14,"не рассчитано")))</ns0:f>
        <ns0:v/>
      </ns0:c>
      <ns0:c r="J14" s="8"/>
      <ns0:c r="K14" s="8"/>
    </ns0:row>
    <ns0:row r="15" ht="32" customHeight="1" spans="1:11" ns2:dyDescent="0.25">
      <ns0:c r="A15" s="8"/>
      <ns0:c r="B15" s="7"/>
      <ns0:c r="C15" s="8"/>
      <ns0:c r="D15" s="8"/>
      <ns0:c r="E15" s="9" t="str">
        <ns0:f>IF(B15="","",IF(OR(C15="",D15="",COUNTIFS('Детализация'!$D$5:$D$64,B15,'Детализация'!$F$5:$F$64,D15,'Детализация'!$E$5:$E$64,C15)=0,COUNTIFS('Детализация'!$D$5:$D$64,B15,'Детализация'!$F$5:$F$64,D15,'Детализация'!$E$5:$E$64,C15,'Детализация'!$J$5:$J$64,"&gt;=0")&lt;&gt;COUNTIFS('Детализация'!$D$5:$D$64,B15,'Детализация'!$F$5:$F$64,D15,'Детализация'!$E$5:$E$64,C15)),"проверьте детализацию",SUMIFS('Детализация'!$J$5:$J$64,'Детализация'!$D$5:$D$64,B15,'Детализация'!$F$5:$F$64,D15,'Детализация'!$E$5:$E$64,C15)))</ns0:f>
        <ns0:v/>
      </ns0:c>
      <ns0:c r="F15" s="8"/>
      <ns0:c r="G15" s="8"/>
      <ns0:c r="H15" s="8"/>
      <ns0:c r="I15" s="10" t="str">
        <ns0:f>IF(B15="","",IF('Исходные данные'!$E$11="Из позиций",IF(OR(COUNTIFS('Детализация'!$D$5:$D$64,B15,'Детализация'!$F$5:$F$64,D15,'Детализация'!$E$5:$E$64,C15)=0,COUNTIFS('Детализация'!$D$5:$D$64,B15,'Детализация'!$F$5:$F$64,D15,'Детализация'!$E$5:$E$64,C15,'Детализация'!$O$5:$O$64,"&gt;=0")&lt;&gt;COUNTIFS('Детализация'!$D$5:$D$64,B15,'Детализация'!$F$5:$F$64,D15,'Детализация'!$E$5:$E$64,C15)),"не рассчитано",SUMIFS('Детализация'!$O$5:$O$64,'Детализация'!$D$5:$D$64,B15,'Детализация'!$F$5:$F$64,D15,'Детализация'!$E$5:$E$64,C15)),IF(AND(ISNUMBER(E15),ISNUMBER(G15),ISNUMBER(H15)),E15*G15*H15,"не рассчитано")))</ns0:f>
        <ns0:v/>
      </ns0:c>
      <ns0:c r="J15" s="8"/>
      <ns0:c r="K15" s="8"/>
    </ns0:row>
    <ns0:row r="16" ht="32" customHeight="1" spans="1:11" ns2:dyDescent="0.25">
      <ns0:c r="A16" s="8"/>
      <ns0:c r="B16" s="7"/>
      <ns0:c r="C16" s="8"/>
      <ns0:c r="D16" s="8"/>
      <ns0:c r="E16" s="9" t="str">
        <ns0:f>IF(B16="","",IF(OR(C16="",D16="",COUNTIFS('Детализация'!$D$5:$D$64,B16,'Детализация'!$F$5:$F$64,D16,'Детализация'!$E$5:$E$64,C16)=0,COUNTIFS('Детализация'!$D$5:$D$64,B16,'Детализация'!$F$5:$F$64,D16,'Детализация'!$E$5:$E$64,C16,'Детализация'!$J$5:$J$64,"&gt;=0")&lt;&gt;COUNTIFS('Детализация'!$D$5:$D$64,B16,'Детализация'!$F$5:$F$64,D16,'Детализация'!$E$5:$E$64,C16)),"проверьте детализацию",SUMIFS('Детализация'!$J$5:$J$64,'Детализация'!$D$5:$D$64,B16,'Детализация'!$F$5:$F$64,D16,'Детализация'!$E$5:$E$64,C16)))</ns0:f>
        <ns0:v/>
      </ns0:c>
      <ns0:c r="F16" s="8"/>
      <ns0:c r="G16" s="8"/>
      <ns0:c r="H16" s="8"/>
      <ns0:c r="I16" s="10" t="str">
        <ns0:f>IF(B16="","",IF('Исходные данные'!$E$11="Из позиций",IF(OR(COUNTIFS('Детализация'!$D$5:$D$64,B16,'Детализация'!$F$5:$F$64,D16,'Детализация'!$E$5:$E$64,C16)=0,COUNTIFS('Детализация'!$D$5:$D$64,B16,'Детализация'!$F$5:$F$64,D16,'Детализация'!$E$5:$E$64,C16,'Детализация'!$O$5:$O$64,"&gt;=0")&lt;&gt;COUNTIFS('Детализация'!$D$5:$D$64,B16,'Детализация'!$F$5:$F$64,D16,'Детализация'!$E$5:$E$64,C16)),"не рассчитано",SUMIFS('Детализация'!$O$5:$O$64,'Детализация'!$D$5:$D$64,B16,'Детализация'!$F$5:$F$64,D16,'Детализация'!$E$5:$E$64,C16)),IF(AND(ISNUMBER(E16),ISNUMBER(G16),ISNUMBER(H16)),E16*G16*H16,"не рассчитано")))</ns0:f>
        <ns0:v/>
      </ns0:c>
      <ns0:c r="J16" s="8"/>
      <ns0:c r="K16" s="8"/>
    </ns0:row>
    <ns0:row r="17" ht="32" customHeight="1" spans="1:11" ns2:dyDescent="0.25">
      <ns0:c r="A17" s="8"/>
      <ns0:c r="B17" s="7"/>
      <ns0:c r="C17" s="8"/>
      <ns0:c r="D17" s="8"/>
      <ns0:c r="E17" s="9" t="str">
        <ns0:f>IF(B17="","",IF(OR(C17="",D17="",COUNTIFS('Детализация'!$D$5:$D$64,B17,'Детализация'!$F$5:$F$64,D17,'Детализация'!$E$5:$E$64,C17)=0,COUNTIFS('Детализация'!$D$5:$D$64,B17,'Детализация'!$F$5:$F$64,D17,'Детализация'!$E$5:$E$64,C17,'Детализация'!$J$5:$J$64,"&gt;=0")&lt;&gt;COUNTIFS('Детализация'!$D$5:$D$64,B17,'Детализация'!$F$5:$F$64,D17,'Детализация'!$E$5:$E$64,C17)),"проверьте детализацию",SUMIFS('Детализация'!$J$5:$J$64,'Детализация'!$D$5:$D$64,B17,'Детализация'!$F$5:$F$64,D17,'Детализация'!$E$5:$E$64,C17)))</ns0:f>
        <ns0:v/>
      </ns0:c>
      <ns0:c r="F17" s="8"/>
      <ns0:c r="G17" s="8"/>
      <ns0:c r="H17" s="8"/>
      <ns0:c r="I17" s="10" t="str">
        <ns0:f>IF(B17="","",IF('Исходные данные'!$E$11="Из позиций",IF(OR(COUNTIFS('Детализация'!$D$5:$D$64,B17,'Детализация'!$F$5:$F$64,D17,'Детализация'!$E$5:$E$64,C17)=0,COUNTIFS('Детализация'!$D$5:$D$64,B17,'Детализация'!$F$5:$F$64,D17,'Детализация'!$E$5:$E$64,C17,'Детализация'!$O$5:$O$64,"&gt;=0")&lt;&gt;COUNTIFS('Детализация'!$D$5:$D$64,B17,'Детализация'!$F$5:$F$64,D17,'Детализация'!$E$5:$E$64,C17)),"не рассчитано",SUMIFS('Детализация'!$O$5:$O$64,'Детализация'!$D$5:$D$64,B17,'Детализация'!$F$5:$F$64,D17,'Детализация'!$E$5:$E$64,C17)),IF(AND(ISNUMBER(E17),ISNUMBER(G17),ISNUMBER(H17)),E17*G17*H17,"не рассчитано")))</ns0:f>
        <ns0:v/>
      </ns0:c>
      <ns0:c r="J17" s="8"/>
      <ns0:c r="K17" s="8"/>
    </ns0:row>
    <ns0:row r="18" ht="32" customHeight="1" spans="1:11" ns2:dyDescent="0.25">
      <ns0:c r="A18" s="8"/>
      <ns0:c r="B18" s="7"/>
      <ns0:c r="C18" s="8"/>
      <ns0:c r="D18" s="8"/>
      <ns0:c r="E18" s="9" t="str">
        <ns0:f>IF(B18="","",IF(OR(C18="",D18="",COUNTIFS('Детализация'!$D$5:$D$64,B18,'Детализация'!$F$5:$F$64,D18,'Детализация'!$E$5:$E$64,C18)=0,COUNTIFS('Детализация'!$D$5:$D$64,B18,'Детализация'!$F$5:$F$64,D18,'Детализация'!$E$5:$E$64,C18,'Детализация'!$J$5:$J$64,"&gt;=0")&lt;&gt;COUNTIFS('Детализация'!$D$5:$D$64,B18,'Детализация'!$F$5:$F$64,D18,'Детализация'!$E$5:$E$64,C18)),"проверьте детализацию",SUMIFS('Детализация'!$J$5:$J$64,'Детализация'!$D$5:$D$64,B18,'Детализация'!$F$5:$F$64,D18,'Детализация'!$E$5:$E$64,C18)))</ns0:f>
        <ns0:v/>
      </ns0:c>
      <ns0:c r="F18" s="8"/>
      <ns0:c r="G18" s="8"/>
      <ns0:c r="H18" s="8"/>
      <ns0:c r="I18" s="10" t="str">
        <ns0:f>IF(B18="","",IF('Исходные данные'!$E$11="Из позиций",IF(OR(COUNTIFS('Детализация'!$D$5:$D$64,B18,'Детализация'!$F$5:$F$64,D18,'Детализация'!$E$5:$E$64,C18)=0,COUNTIFS('Детализация'!$D$5:$D$64,B18,'Детализация'!$F$5:$F$64,D18,'Детализация'!$E$5:$E$64,C18,'Детализация'!$O$5:$O$64,"&gt;=0")&lt;&gt;COUNTIFS('Детализация'!$D$5:$D$64,B18,'Детализация'!$F$5:$F$64,D18,'Детализация'!$E$5:$E$64,C18)),"не рассчитано",SUMIFS('Детализация'!$O$5:$O$64,'Детализация'!$D$5:$D$64,B18,'Детализация'!$F$5:$F$64,D18,'Детализация'!$E$5:$E$64,C18)),IF(AND(ISNUMBER(E18),ISNUMBER(G18),ISNUMBER(H18)),E18*G18*H18,"не рассчитано")))</ns0:f>
        <ns0:v/>
      </ns0:c>
      <ns0:c r="J18" s="8"/>
      <ns0:c r="K18" s="8"/>
    </ns0:row>
    <ns0:row r="19" ht="32" customHeight="1" spans="1:11" ns2:dyDescent="0.25">
      <ns0:c r="A19" s="8"/>
      <ns0:c r="B19" s="7"/>
      <ns0:c r="C19" s="8"/>
      <ns0:c r="D19" s="8"/>
      <ns0:c r="E19" s="9" t="str">
        <ns0:f>IF(B19="","",IF(OR(C19="",D19="",COUNTIFS('Детализация'!$D$5:$D$64,B19,'Детализация'!$F$5:$F$64,D19,'Детализация'!$E$5:$E$64,C19)=0,COUNTIFS('Детализация'!$D$5:$D$64,B19,'Детализация'!$F$5:$F$64,D19,'Детализация'!$E$5:$E$64,C19,'Детализация'!$J$5:$J$64,"&gt;=0")&lt;&gt;COUNTIFS('Детализация'!$D$5:$D$64,B19,'Детализация'!$F$5:$F$64,D19,'Детализация'!$E$5:$E$64,C19)),"проверьте детализацию",SUMIFS('Детализация'!$J$5:$J$64,'Детализация'!$D$5:$D$64,B19,'Детализация'!$F$5:$F$64,D19,'Детализация'!$E$5:$E$64,C19)))</ns0:f>
        <ns0:v/>
      </ns0:c>
      <ns0:c r="F19" s="8"/>
      <ns0:c r="G19" s="8"/>
      <ns0:c r="H19" s="8"/>
      <ns0:c r="I19" s="10" t="str">
        <ns0:f>IF(B19="","",IF('Исходные данные'!$E$11="Из позиций",IF(OR(COUNTIFS('Детализация'!$D$5:$D$64,B19,'Детализация'!$F$5:$F$64,D19,'Детализация'!$E$5:$E$64,C19)=0,COUNTIFS('Детализация'!$D$5:$D$64,B19,'Детализация'!$F$5:$F$64,D19,'Детализация'!$E$5:$E$64,C19,'Детализация'!$O$5:$O$64,"&gt;=0")&lt;&gt;COUNTIFS('Детализация'!$D$5:$D$64,B19,'Детализация'!$F$5:$F$64,D19,'Детализация'!$E$5:$E$64,C19)),"не рассчитано",SUMIFS('Детализация'!$O$5:$O$64,'Детализация'!$D$5:$D$64,B19,'Детализация'!$F$5:$F$64,D19,'Детализация'!$E$5:$E$64,C19)),IF(AND(ISNUMBER(E19),ISNUMBER(G19),ISNUMBER(H19)),E19*G19*H19,"не рассчитано")))</ns0:f>
        <ns0:v/>
      </ns0:c>
      <ns0:c r="J19" s="8"/>
      <ns0:c r="K19" s="8"/>
    </ns0:row>
    <ns0:row r="20" ht="32" customHeight="1" spans="1:11" ns2:dyDescent="0.25">
      <ns0:c r="A20" s="8"/>
      <ns0:c r="B20" s="7"/>
      <ns0:c r="C20" s="8"/>
      <ns0:c r="D20" s="8"/>
      <ns0:c r="E20" s="9" t="str">
        <ns0:f>IF(B20="","",IF(OR(C20="",D20="",COUNTIFS('Детализация'!$D$5:$D$64,B20,'Детализация'!$F$5:$F$64,D20,'Детализация'!$E$5:$E$64,C20)=0,COUNTIFS('Детализация'!$D$5:$D$64,B20,'Детализация'!$F$5:$F$64,D20,'Детализация'!$E$5:$E$64,C20,'Детализация'!$J$5:$J$64,"&gt;=0")&lt;&gt;COUNTIFS('Детализация'!$D$5:$D$64,B20,'Детализация'!$F$5:$F$64,D20,'Детализация'!$E$5:$E$64,C20)),"проверьте детализацию",SUMIFS('Детализация'!$J$5:$J$64,'Детализация'!$D$5:$D$64,B20,'Детализация'!$F$5:$F$64,D20,'Детализация'!$E$5:$E$64,C20)))</ns0:f>
        <ns0:v/>
      </ns0:c>
      <ns0:c r="F20" s="8"/>
      <ns0:c r="G20" s="8"/>
      <ns0:c r="H20" s="8"/>
      <ns0:c r="I20" s="10" t="str">
        <ns0:f>IF(B20="","",IF('Исходные данные'!$E$11="Из позиций",IF(OR(COUNTIFS('Детализация'!$D$5:$D$64,B20,'Детализация'!$F$5:$F$64,D20,'Детализация'!$E$5:$E$64,C20)=0,COUNTIFS('Детализация'!$D$5:$D$64,B20,'Детализация'!$F$5:$F$64,D20,'Детализация'!$E$5:$E$64,C20,'Детализация'!$O$5:$O$64,"&gt;=0")&lt;&gt;COUNTIFS('Детализация'!$D$5:$D$64,B20,'Детализация'!$F$5:$F$64,D20,'Детализация'!$E$5:$E$64,C20)),"не рассчитано",SUMIFS('Детализация'!$O$5:$O$64,'Детализация'!$D$5:$D$64,B20,'Детализация'!$F$5:$F$64,D20,'Детализация'!$E$5:$E$64,C20)),IF(AND(ISNUMBER(E20),ISNUMBER(G20),ISNUMBER(H20)),E20*G20*H20,"не рассчитано")))</ns0:f>
        <ns0:v/>
      </ns0:c>
      <ns0:c r="J20" s="8"/>
      <ns0:c r="K20" s="8"/>
    </ns0:row>
    <ns0:row r="21" ht="32" customHeight="1" spans="1:11" ns2:dyDescent="0.25">
      <ns0:c r="A21" s="8"/>
      <ns0:c r="B21" s="7"/>
      <ns0:c r="C21" s="8"/>
      <ns0:c r="D21" s="8"/>
      <ns0:c r="E21" s="9" t="str">
        <ns0:f>IF(B21="","",IF(OR(C21="",D21="",COUNTIFS('Детализация'!$D$5:$D$64,B21,'Детализация'!$F$5:$F$64,D21,'Детализация'!$E$5:$E$64,C21)=0,COUNTIFS('Детализация'!$D$5:$D$64,B21,'Детализация'!$F$5:$F$64,D21,'Детализация'!$E$5:$E$64,C21,'Детализация'!$J$5:$J$64,"&gt;=0")&lt;&gt;COUNTIFS('Детализация'!$D$5:$D$64,B21,'Детализация'!$F$5:$F$64,D21,'Детализация'!$E$5:$E$64,C21)),"проверьте детализацию",SUMIFS('Детализация'!$J$5:$J$64,'Детализация'!$D$5:$D$64,B21,'Детализация'!$F$5:$F$64,D21,'Детализация'!$E$5:$E$64,C21)))</ns0:f>
        <ns0:v/>
      </ns0:c>
      <ns0:c r="F21" s="8"/>
      <ns0:c r="G21" s="8"/>
      <ns0:c r="H21" s="8"/>
      <ns0:c r="I21" s="10" t="str">
        <ns0:f>IF(B21="","",IF('Исходные данные'!$E$11="Из позиций",IF(OR(COUNTIFS('Детализация'!$D$5:$D$64,B21,'Детализация'!$F$5:$F$64,D21,'Детализация'!$E$5:$E$64,C21)=0,COUNTIFS('Детализация'!$D$5:$D$64,B21,'Детализация'!$F$5:$F$64,D21,'Детализация'!$E$5:$E$64,C21,'Детализация'!$O$5:$O$64,"&gt;=0")&lt;&gt;COUNTIFS('Детализация'!$D$5:$D$64,B21,'Детализация'!$F$5:$F$64,D21,'Детализация'!$E$5:$E$64,C21)),"не рассчитано",SUMIFS('Детализация'!$O$5:$O$64,'Детализация'!$D$5:$D$64,B21,'Детализация'!$F$5:$F$64,D21,'Детализация'!$E$5:$E$64,C21)),IF(AND(ISNUMBER(E21),ISNUMBER(G21),ISNUMBER(H21)),E21*G21*H21,"не рассчитано")))</ns0:f>
        <ns0:v/>
      </ns0:c>
      <ns0:c r="J21" s="8"/>
      <ns0:c r="K21" s="8"/>
    </ns0:row>
    <ns0:row r="22" ht="32" customHeight="1" spans="1:11" ns2:dyDescent="0.25">
      <ns0:c r="A22" s="8"/>
      <ns0:c r="B22" s="7"/>
      <ns0:c r="C22" s="8"/>
      <ns0:c r="D22" s="8"/>
      <ns0:c r="E22" s="9" t="str">
        <ns0:f>IF(B22="","",IF(OR(C22="",D22="",COUNTIFS('Детализация'!$D$5:$D$64,B22,'Детализация'!$F$5:$F$64,D22,'Детализация'!$E$5:$E$64,C22)=0,COUNTIFS('Детализация'!$D$5:$D$64,B22,'Детализация'!$F$5:$F$64,D22,'Детализация'!$E$5:$E$64,C22,'Детализация'!$J$5:$J$64,"&gt;=0")&lt;&gt;COUNTIFS('Детализация'!$D$5:$D$64,B22,'Детализация'!$F$5:$F$64,D22,'Детализация'!$E$5:$E$64,C22)),"проверьте детализацию",SUMIFS('Детализация'!$J$5:$J$64,'Детализация'!$D$5:$D$64,B22,'Детализация'!$F$5:$F$64,D22,'Детализация'!$E$5:$E$64,C22)))</ns0:f>
        <ns0:v/>
      </ns0:c>
      <ns0:c r="F22" s="8"/>
      <ns0:c r="G22" s="8"/>
      <ns0:c r="H22" s="8"/>
      <ns0:c r="I22" s="10" t="str">
        <ns0:f>IF(B22="","",IF('Исходные данные'!$E$11="Из позиций",IF(OR(COUNTIFS('Детализация'!$D$5:$D$64,B22,'Детализация'!$F$5:$F$64,D22,'Детализация'!$E$5:$E$64,C22)=0,COUNTIFS('Детализация'!$D$5:$D$64,B22,'Детализация'!$F$5:$F$64,D22,'Детализация'!$E$5:$E$64,C22,'Детализация'!$O$5:$O$64,"&gt;=0")&lt;&gt;COUNTIFS('Детализация'!$D$5:$D$64,B22,'Детализация'!$F$5:$F$64,D22,'Детализация'!$E$5:$E$64,C22)),"не рассчитано",SUMIFS('Детализация'!$O$5:$O$64,'Детализация'!$D$5:$D$64,B22,'Детализация'!$F$5:$F$64,D22,'Детализация'!$E$5:$E$64,C22)),IF(AND(ISNUMBER(E22),ISNUMBER(G22),ISNUMBER(H22)),E22*G22*H22,"не рассчитано")))</ns0:f>
        <ns0:v/>
      </ns0:c>
      <ns0:c r="J22" s="8"/>
      <ns0:c r="K22" s="8"/>
    </ns0:row>
    <ns0:row r="23" ht="32" customHeight="1" spans="1:11" ns2:dyDescent="0.25">
      <ns0:c r="A23" s="8"/>
      <ns0:c r="B23" s="7"/>
      <ns0:c r="C23" s="8"/>
      <ns0:c r="D23" s="8"/>
      <ns0:c r="E23" s="9" t="str">
        <ns0:f>IF(B23="","",IF(OR(C23="",D23="",COUNTIFS('Детализация'!$D$5:$D$64,B23,'Детализация'!$F$5:$F$64,D23,'Детализация'!$E$5:$E$64,C23)=0,COUNTIFS('Детализация'!$D$5:$D$64,B23,'Детализация'!$F$5:$F$64,D23,'Детализация'!$E$5:$E$64,C23,'Детализация'!$J$5:$J$64,"&gt;=0")&lt;&gt;COUNTIFS('Детализация'!$D$5:$D$64,B23,'Детализация'!$F$5:$F$64,D23,'Детализация'!$E$5:$E$64,C23)),"проверьте детализацию",SUMIFS('Детализация'!$J$5:$J$64,'Детализация'!$D$5:$D$64,B23,'Детализация'!$F$5:$F$64,D23,'Детализация'!$E$5:$E$64,C23)))</ns0:f>
        <ns0:v/>
      </ns0:c>
      <ns0:c r="F23" s="8"/>
      <ns0:c r="G23" s="8"/>
      <ns0:c r="H23" s="8"/>
      <ns0:c r="I23" s="10" t="str">
        <ns0:f>IF(B23="","",IF('Исходные данные'!$E$11="Из позиций",IF(OR(COUNTIFS('Детализация'!$D$5:$D$64,B23,'Детализация'!$F$5:$F$64,D23,'Детализация'!$E$5:$E$64,C23)=0,COUNTIFS('Детализация'!$D$5:$D$64,B23,'Детализация'!$F$5:$F$64,D23,'Детализация'!$E$5:$E$64,C23,'Детализация'!$O$5:$O$64,"&gt;=0")&lt;&gt;COUNTIFS('Детализация'!$D$5:$D$64,B23,'Детализация'!$F$5:$F$64,D23,'Детализация'!$E$5:$E$64,C23)),"не рассчитано",SUMIFS('Детализация'!$O$5:$O$64,'Детализация'!$D$5:$D$64,B23,'Детализация'!$F$5:$F$64,D23,'Детализация'!$E$5:$E$64,C23)),IF(AND(ISNUMBER(E23),ISNUMBER(G23),ISNUMBER(H23)),E23*G23*H23,"не рассчитано")))</ns0:f>
        <ns0:v/>
      </ns0:c>
      <ns0:c r="J23" s="8"/>
      <ns0:c r="K23" s="8"/>
    </ns0:row>
    <ns0:row r="24" ht="32" customHeight="1" spans="1:11" ns2:dyDescent="0.25">
      <ns0:c r="A24" s="8"/>
      <ns0:c r="B24" s="7"/>
      <ns0:c r="C24" s="8"/>
      <ns0:c r="D24" s="8"/>
      <ns0:c r="E24" s="9" t="str">
        <ns0:f>IF(B24="","",IF(OR(C24="",D24="",COUNTIFS('Детализация'!$D$5:$D$64,B24,'Детализация'!$F$5:$F$64,D24,'Детализация'!$E$5:$E$64,C24)=0,COUNTIFS('Детализация'!$D$5:$D$64,B24,'Детализация'!$F$5:$F$64,D24,'Детализация'!$E$5:$E$64,C24,'Детализация'!$J$5:$J$64,"&gt;=0")&lt;&gt;COUNTIFS('Детализация'!$D$5:$D$64,B24,'Детализация'!$F$5:$F$64,D24,'Детализация'!$E$5:$E$64,C24)),"проверьте детализацию",SUMIFS('Детализация'!$J$5:$J$64,'Детализация'!$D$5:$D$64,B24,'Детализация'!$F$5:$F$64,D24,'Детализация'!$E$5:$E$64,C24)))</ns0:f>
        <ns0:v/>
      </ns0:c>
      <ns0:c r="F24" s="8"/>
      <ns0:c r="G24" s="8"/>
      <ns0:c r="H24" s="8"/>
      <ns0:c r="I24" s="10" t="str">
        <ns0:f>IF(B24="","",IF('Исходные данные'!$E$11="Из позиций",IF(OR(COUNTIFS('Детализация'!$D$5:$D$64,B24,'Детализация'!$F$5:$F$64,D24,'Детализация'!$E$5:$E$64,C24)=0,COUNTIFS('Детализация'!$D$5:$D$64,B24,'Детализация'!$F$5:$F$64,D24,'Детализация'!$E$5:$E$64,C24,'Детализация'!$O$5:$O$64,"&gt;=0")&lt;&gt;COUNTIFS('Детализация'!$D$5:$D$64,B24,'Детализация'!$F$5:$F$64,D24,'Детализация'!$E$5:$E$64,C24)),"не рассчитано",SUMIFS('Детализация'!$O$5:$O$64,'Детализация'!$D$5:$D$64,B24,'Детализация'!$F$5:$F$64,D24,'Детализация'!$E$5:$E$64,C24)),IF(AND(ISNUMBER(E24),ISNUMBER(G24),ISNUMBER(H24)),E24*G24*H24,"не рассчитано")))</ns0:f>
        <ns0:v/>
      </ns0:c>
      <ns0:c r="J24" s="8"/>
      <ns0:c r="K24" s="8"/>
    </ns0:row>
    <ns0:row r="25" ht="32" customHeight="1" spans="1:11" ns2:dyDescent="0.25">
      <ns0:c r="A25" s="8"/>
      <ns0:c r="B25" s="7"/>
      <ns0:c r="C25" s="8"/>
      <ns0:c r="D25" s="8"/>
      <ns0:c r="E25" s="9" t="str">
        <ns0:f>IF(B25="","",IF(OR(C25="",D25="",COUNTIFS('Детализация'!$D$5:$D$64,B25,'Детализация'!$F$5:$F$64,D25,'Детализация'!$E$5:$E$64,C25)=0,COUNTIFS('Детализация'!$D$5:$D$64,B25,'Детализация'!$F$5:$F$64,D25,'Детализация'!$E$5:$E$64,C25,'Детализация'!$J$5:$J$64,"&gt;=0")&lt;&gt;COUNTIFS('Детализация'!$D$5:$D$64,B25,'Детализация'!$F$5:$F$64,D25,'Детализация'!$E$5:$E$64,C25)),"проверьте детализацию",SUMIFS('Детализация'!$J$5:$J$64,'Детализация'!$D$5:$D$64,B25,'Детализация'!$F$5:$F$64,D25,'Детализация'!$E$5:$E$64,C25)))</ns0:f>
        <ns0:v/>
      </ns0:c>
      <ns0:c r="F25" s="8"/>
      <ns0:c r="G25" s="8"/>
      <ns0:c r="H25" s="8"/>
      <ns0:c r="I25" s="10" t="str">
        <ns0:f>IF(B25="","",IF('Исходные данные'!$E$11="Из позиций",IF(OR(COUNTIFS('Детализация'!$D$5:$D$64,B25,'Детализация'!$F$5:$F$64,D25,'Детализация'!$E$5:$E$64,C25)=0,COUNTIFS('Детализация'!$D$5:$D$64,B25,'Детализация'!$F$5:$F$64,D25,'Детализация'!$E$5:$E$64,C25,'Детализация'!$O$5:$O$64,"&gt;=0")&lt;&gt;COUNTIFS('Детализация'!$D$5:$D$64,B25,'Детализация'!$F$5:$F$64,D25,'Детализация'!$E$5:$E$64,C25)),"не рассчитано",SUMIFS('Детализация'!$O$5:$O$64,'Детализация'!$D$5:$D$64,B25,'Детализация'!$F$5:$F$64,D25,'Детализация'!$E$5:$E$64,C25)),IF(AND(ISNUMBER(E25),ISNUMBER(G25),ISNUMBER(H25)),E25*G25*H25,"не рассчитано")))</ns0:f>
        <ns0:v/>
      </ns0:c>
      <ns0:c r="J25" s="8"/>
      <ns0:c r="K25" s="8"/>
    </ns0:row>
    <ns0:row r="26" ht="32" customHeight="1" spans="1:11" ns2:dyDescent="0.25">
      <ns0:c r="A26" s="9"/>
      <ns0:c r="B26" s="9"/>
      <ns0:c r="C26" s="9"/>
      <ns0:c r="D26" s="9"/>
      <ns0:c r="E26" s="9"/>
      <ns0:c r="F26" s="9"/>
      <ns0:c r="G26" s="9"/>
      <ns0:c r="H26" s="9"/>
      <ns0:c r="I26" s="9"/>
      <ns0:c r="J26" s="9"/>
      <ns0:c r="K26" s="9"/>
    </ns0:row>
    <ns0:row r="27" ht="32" customHeight="1" spans="1:11" ns2:dyDescent="0.25">
      <ns0:c r="A27" s="9"/>
      <ns0:c r="B27" s="9"/>
      <ns0:c r="C27" s="9" t="s">
        <ns0:v>74</ns0:v>
      </ns0:c>
      <ns0:c r="D27" s="9"/>
      <ns0:c r="E27" s="9"/>
      <ns0:c r="F27" s="9"/>
      <ns0:c r="G27" s="9"/>
      <ns0:c r="H27" s="9"/>
      <ns0:c r="I27" s="10" t="str">
        <ns0:f>IF(COUNTIF(B6:B25,"?*")=0,"не рассчитано",IF(COUNT(I6:I25)&lt;&gt;COUNTIF(B6:B25,"?*"),"не рассчитано",SUM(I6:I25)))</ns0:f>
        <ns0:v>не рассчитано</ns0:v>
      </ns0:c>
      <ns0:c r="J27" s="9"/>
      <ns0:c r="K27" s="9"/>
    </ns0:row>
    <ns0:row r="28" ht="32" customHeight="1" spans="1:11" ns2:dyDescent="0.25">
      <ns0:c r="A28" s="9"/>
      <ns0:c r="B28" s="9"/>
      <ns0:c r="C28" s="9" t="s">
        <ns0:v>75</ns0:v>
      </ns0:c>
      <ns0:c r="D28" s="9"/>
      <ns0:c r="E28" s="9"/>
      <ns0:c r="F28" s="9"/>
      <ns0:c r="G28" s="9"/>
      <ns0:c r="H28" s="9"/>
      <ns0:c r="I28" s="9"/>
      <ns0:c r="J28" s="9"/>
      <ns0:c r="K28" s="9"/>
    </ns0:row>
    <ns0:row r="29" ht="32" customHeight="1" spans="1:11" ns2:dyDescent="0.25">
      <ns0:c r="A29" s="9"/>
      <ns0:c r="B29" s="9"/>
      <ns0:c r="C29" s="9" t="s">
        <ns0:v>76</ns0:v>
      </ns0:c>
      <ns0:c r="D29" s="9"/>
      <ns0:c r="E29" s="9"/>
      <ns0:c r="F29" s="9"/>
      <ns0:c r="G29" s="9"/>
      <ns0:c r="H29" s="9"/>
      <ns0:c r="I29" s="9"/>
      <ns0:c r="J29" s="9" t="s">
        <ns0:v>77</ns0:v>
      </ns0:c>
      <ns0:c r="K29" s="9"/>
    </ns0:row>
    <ns0:row r="30" ht="32" customHeight="1" spans="1:11" ns2:dyDescent="0.25">
      <ns0:c r="A30" s="9"/>
      <ns0:c r="B30" s="9"/>
      <ns0:c r="C30" s="8"/>
      <ns0:c r="D30" s="9"/>
      <ns0:c r="E30" s="9"/>
      <ns0:c r="F30" s="9"/>
      <ns0:c r="G30" s="9"/>
      <ns0:c r="H30" s="9"/>
      <ns0:c r="I30" s="9"/>
      <ns0:c r="J30" s="8"/>
      <ns0:c r="K30" s="9"/>
    </ns0:row>
    <ns0:row r="31" ht="32" customHeight="1" spans="1:11" ns2:dyDescent="0.25">
      <ns0:c r="A31" s="9"/>
      <ns0:c r="B31" s="9"/>
      <ns0:c r="C31" s="9"/>
      <ns0:c r="D31" s="9"/>
      <ns0:c r="E31" s="9"/>
      <ns0:c r="F31" s="9"/>
      <ns0:c r="G31" s="9"/>
      <ns0:c r="H31" s="9"/>
      <ns0:c r="I31" s="9"/>
      <ns0:c r="J31" s="9"/>
      <ns0:c r="K31" s="9"/>
    </ns0:row>
  </ns0:sheetData>
  <ns0:autoFilter ref="A5:K25"/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5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C37"/>
  <ns0:sheetViews>
    <ns0:sheetView workbookViewId="0" showGridLines="0">
      <ns0:pane ySplit="4" topLeftCell="A5" activePane="bottomLeft" state="frozen"/>
      <ns0:selection pane="bottomLeft"/>
    </ns0:sheetView>
  </ns0:sheetViews>
  <ns0:sheetFormatPr defaultRowHeight="15" outlineLevelRow="0" outlineLevelCol="0" ns2:dyDescent="55"/>
  <ns0:cols>
    <ns0:col min="1" max="1" width="44" customWidth="1"/>
    <ns0:col min="2" max="2" width="32" customWidth="1"/>
    <ns0:col min="3" max="3" width="94" customWidth="1"/>
  </ns0:cols>
  <ns0:sheetData>
    <ns0:row r="1" ht="28" customHeight="1" spans="1:3" ns2:dyDescent="0.25">
      <ns0:c r="A1" s="1" t="s">
        <ns0:v>78</ns0:v>
      </ns0:c>
      <ns0:c r="B1" s="2"/>
      <ns0:c r="C1" s="2"/>
    </ns0:row>
    <ns0:row r="2" ht="32" customHeight="1" spans="1:3" ns2:dyDescent="0.25">
      <ns0:c r="A2" s="2"/>
      <ns0:c r="B2" s="2"/>
      <ns0:c r="C2" s="2"/>
    </ns0:row>
    <ns0:row r="3" ht="32" customHeight="1" spans="1:3" ns2:dyDescent="0.25">
      <ns0:c r="A3" s="2"/>
      <ns0:c r="B3" s="2"/>
      <ns0:c r="C3" s="2"/>
    </ns0:row>
    <ns0:row r="4" ht="46" customHeight="1" spans="1:3" ns2:dyDescent="0.25">
      <ns0:c r="A4" s="3" t="s">
        <ns0:v>19</ns0:v>
      </ns0:c>
      <ns0:c r="B4" s="3" t="s">
        <ns0:v>79</ns0:v>
      </ns0:c>
      <ns0:c r="C4" s="3" t="s">
        <ns0:v>80</ns0:v>
      </ns0:c>
    </ns0:row>
    <ns0:row r="5" ht="44" customHeight="1" spans="1:3" ns2:dyDescent="0.25">
      <ns0:c r="A5" s="9" t="s">
        <ns0:v>81</ns0:v>
      </ns0:c>
      <ns0:c r="B5" s="9" t="str">
        <ns0:f>IF(COUNT('Исходные данные'!I14:I33)=0,"не рассчитано",SUM('Исходные данные'!I14:I33))</ns0:f>
        <ns0:v>не рассчитано</ns0:v>
      </ns0:c>
      <ns0:c r="C5" s="9" t="s">
        <ns0:v>82</ns0:v>
      </ns0:c>
    </ns0:row>
    <ns0:row r="6" ht="44" customHeight="1" spans="1:3" ns2:dyDescent="0.25">
      <ns0:c r="A6" s="9" t="s">
        <ns0:v>83</ns0:v>
      </ns0:c>
      <ns0:c r="B6" s="9" t="n">
        <ns0:f>COUNTIFS('Детализация'!A5:A64,"?*",'Детализация'!D5:D64,"")</ns0:f>
        <ns0:v>0</ns0:v>
      </ns0:c>
      <ns0:c r="C6" s="9" t="s">
        <ns0:v>84</ns0:v>
      </ns0:c>
    </ns0:row>
    <ns0:row r="7" ht="44" customHeight="1" spans="1:3" ns2:dyDescent="0.25">
      <ns0:c r="A7" s="9" t="s">
        <ns0:v>85</ns0:v>
      </ns0:c>
      <ns0:c r="B7" s="9" t="n">
        <ns0:f>COUNTIFS('Детализация'!A5:A64,"?*",'Детализация'!F5:F64,"")</ns0:f>
        <ns0:v>0</ns0:v>
      </ns0:c>
      <ns0:c r="C7" s="9" t="s">
        <ns0:v>86</ns0:v>
      </ns0:c>
    </ns0:row>
    <ns0:row r="8" ht="44" customHeight="1" spans="1:3" ns2:dyDescent="0.25">
      <ns0:c r="A8" s="9" t="s">
        <ns0:v>87</ns0:v>
      </ns0:c>
      <ns0:c r="B8" s="9" t="n">
        <ns0:f>COUNTIF('Детализация'!A5:A64,"?*")-COUNT('Детализация'!J5:J64)</ns0:f>
        <ns0:v>0</ns0:v>
      </ns0:c>
      <ns0:c r="C8" s="9" t="s">
        <ns0:v>88</ns0:v>
      </ns0:c>
    </ns0:row>
    <ns0:row r="9" ht="44" customHeight="1" spans="1:3" ns2:dyDescent="0.25">
      <ns0:c r="A9" s="9" t="s">
        <ns0:v>89</ns0:v>
      </ns0:c>
      <ns0:c r="B9" s="9" t="n">
        <ns0:f>COUNTIFS('Ведомость'!B6:B25,"?*",'Ведомость'!G6:G25,"")</ns0:f>
        <ns0:v>0</ns0:v>
      </ns0:c>
      <ns0:c r="C9" s="9" t="s">
        <ns0:v>90</ns0:v>
      </ns0:c>
    </ns0:row>
    <ns0:row r="10" ht="44" customHeight="1" spans="1:3" ns2:dyDescent="0.25">
      <ns0:c r="A10" s="9" t="s">
        <ns0:v>38</ns0:v>
      </ns0:c>
      <ns0:c r="B10" s="9" t="str">
        <ns0:f>'Исходные данные'!E11</ns0:f>
        <ns0:v>Единая цена</ns0:v>
      </ns0:c>
      <ns0:c r="C10" s="9" t="s">
        <ns0:v>91</ns0:v>
      </ns0:c>
    </ns0:row>
    <ns0:row r="11" ht="44" customHeight="1" spans="1:3" ns2:dyDescent="0.25">
      <ns0:c r="A11" s="9" t="s">
        <ns0:v>31</ns0:v>
      </ns0:c>
      <ns0:c r="B11" s="9" t="str">
        <ns0:f>IF('Исходные данные'!E4="","не указан",'Исходные данные'!E4)</ns0:f>
        <ns0:v>не указан</ns0:v>
      </ns0:c>
      <ns0:c r="C11" s="9" t="s">
        <ns0:v>92</ns0:v>
      </ns0:c>
    </ns0:row>
    <ns0:row r="12" ht="44" customHeight="1" spans="1:3" ns2:dyDescent="0.25">
      <ns0:c r="A12" s="9" t="s">
        <ns0:v>93</ns0:v>
      </ns0:c>
      <ns0:c r="B12" s="9" t="n">
        <ns0:f>SUMPRODUCT(('Ведомость'!B6:B25&lt;&gt;"")*(COUNTIFS('Ведомость'!B6:B25,'Ведомость'!B6:B25,'Ведомость'!D6:D25,'Ведомость'!D6:D25,'Ведомость'!C6:C25,'Ведомость'!C6:C25)&gt;1))</ns0:f>
        <ns0:v>0</ns0:v>
      </ns0:c>
      <ns0:c r="C12" s="9" t="s">
        <ns0:v>94</ns0:v>
      </ns0:c>
    </ns0:row>
    <ns0:row r="13" ht="32" customHeight="1" spans="1:3" ns2:dyDescent="0.25">
      <ns0:c r="A13" s="9"/>
      <ns0:c r="B13" s="9"/>
      <ns0:c r="C13" s="9"/>
    </ns0:row>
    <ns0:row r="14" ht="32" customHeight="1" spans="1:3" ns2:dyDescent="0.25">
      <ns0:c r="A14" s="9" t="s">
        <ns0:v>95</ns0:v>
      </ns0:c>
      <ns0:c r="B14" s="9" t="str">
        <ns0:f>IF('Ведомость'!B6="","",IF(ISNUMBER('Ведомость'!E6),'Ведомость'!E6-SUMIFS('Детализация'!$J$5:$J$64,'Детализация'!$D$5:$D$64,'Ведомость'!B6,'Детализация'!$F$5:$F$64,'Ведомость'!D6,'Детализация'!$E$5:$E$64,'Ведомость'!C6),"проверьте количество"))</ns0:f>
        <ns0:v/>
      </ns0:c>
      <ns0:c r="C14" s="9" t="s">
        <ns0:v>96</ns0:v>
      </ns0:c>
    </ns0:row>
    <ns0:row r="15" ht="32" customHeight="1" spans="1:3" ns2:dyDescent="0.25">
      <ns0:c r="A15" s="9" t="s">
        <ns0:v>97</ns0:v>
      </ns0:c>
      <ns0:c r="B15" s="9" t="str">
        <ns0:f>IF('Ведомость'!B7="","",IF(ISNUMBER('Ведомость'!E7),'Ведомость'!E7-SUMIFS('Детализация'!$J$5:$J$64,'Детализация'!$D$5:$D$64,'Ведомость'!B7,'Детализация'!$F$5:$F$64,'Ведомость'!D7,'Детализация'!$E$5:$E$64,'Ведомость'!C7),"проверьте количество"))</ns0:f>
        <ns0:v/>
      </ns0:c>
      <ns0:c r="C15" s="9" t="s">
        <ns0:v>96</ns0:v>
      </ns0:c>
    </ns0:row>
    <ns0:row r="16" ht="32" customHeight="1" spans="1:3" ns2:dyDescent="0.25">
      <ns0:c r="A16" s="9" t="s">
        <ns0:v>98</ns0:v>
      </ns0:c>
      <ns0:c r="B16" s="9" t="str">
        <ns0:f>IF('Ведомость'!B8="","",IF(ISNUMBER('Ведомость'!E8),'Ведомость'!E8-SUMIFS('Детализация'!$J$5:$J$64,'Детализация'!$D$5:$D$64,'Ведомость'!B8,'Детализация'!$F$5:$F$64,'Ведомость'!D8,'Детализация'!$E$5:$E$64,'Ведомость'!C8),"проверьте количество"))</ns0:f>
        <ns0:v/>
      </ns0:c>
      <ns0:c r="C16" s="9" t="s">
        <ns0:v>96</ns0:v>
      </ns0:c>
    </ns0:row>
    <ns0:row r="17" ht="32" customHeight="1" spans="1:3" ns2:dyDescent="0.25">
      <ns0:c r="A17" s="9" t="s">
        <ns0:v>99</ns0:v>
      </ns0:c>
      <ns0:c r="B17" s="9" t="str">
        <ns0:f>IF('Ведомость'!B9="","",IF(ISNUMBER('Ведомость'!E9),'Ведомость'!E9-SUMIFS('Детализация'!$J$5:$J$64,'Детализация'!$D$5:$D$64,'Ведомость'!B9,'Детализация'!$F$5:$F$64,'Ведомость'!D9,'Детализация'!$E$5:$E$64,'Ведомость'!C9),"проверьте количество"))</ns0:f>
        <ns0:v/>
      </ns0:c>
      <ns0:c r="C17" s="9" t="s">
        <ns0:v>96</ns0:v>
      </ns0:c>
    </ns0:row>
    <ns0:row r="18" ht="32" customHeight="1" spans="1:3" ns2:dyDescent="0.25">
      <ns0:c r="A18" s="9" t="s">
        <ns0:v>100</ns0:v>
      </ns0:c>
      <ns0:c r="B18" s="9" t="str">
        <ns0:f>IF('Ведомость'!B10="","",IF(ISNUMBER('Ведомость'!E10),'Ведомость'!E10-SUMIFS('Детализация'!$J$5:$J$64,'Детализация'!$D$5:$D$64,'Ведомость'!B10,'Детализация'!$F$5:$F$64,'Ведомость'!D10,'Детализация'!$E$5:$E$64,'Ведомость'!C10),"проверьте количество"))</ns0:f>
        <ns0:v/>
      </ns0:c>
      <ns0:c r="C18" s="9" t="s">
        <ns0:v>96</ns0:v>
      </ns0:c>
    </ns0:row>
    <ns0:row r="19" ht="32" customHeight="1" spans="1:3" ns2:dyDescent="0.25">
      <ns0:c r="A19" s="9" t="s">
        <ns0:v>101</ns0:v>
      </ns0:c>
      <ns0:c r="B19" s="9" t="str">
        <ns0:f>IF('Ведомость'!B11="","",IF(ISNUMBER('Ведомость'!E11),'Ведомость'!E11-SUMIFS('Детализация'!$J$5:$J$64,'Детализация'!$D$5:$D$64,'Ведомость'!B11,'Детализация'!$F$5:$F$64,'Ведомость'!D11,'Детализация'!$E$5:$E$64,'Ведомость'!C11),"проверьте количество"))</ns0:f>
        <ns0:v/>
      </ns0:c>
      <ns0:c r="C19" s="9" t="s">
        <ns0:v>96</ns0:v>
      </ns0:c>
    </ns0:row>
    <ns0:row r="20" ht="32" customHeight="1" spans="1:3" ns2:dyDescent="0.25">
      <ns0:c r="A20" s="9" t="s">
        <ns0:v>102</ns0:v>
      </ns0:c>
      <ns0:c r="B20" s="9" t="str">
        <ns0:f>IF('Ведомость'!B12="","",IF(ISNUMBER('Ведомость'!E12),'Ведомость'!E12-SUMIFS('Детализация'!$J$5:$J$64,'Детализация'!$D$5:$D$64,'Ведомость'!B12,'Детализация'!$F$5:$F$64,'Ведомость'!D12,'Детализация'!$E$5:$E$64,'Ведомость'!C12),"проверьте количество"))</ns0:f>
        <ns0:v/>
      </ns0:c>
      <ns0:c r="C20" s="9" t="s">
        <ns0:v>96</ns0:v>
      </ns0:c>
    </ns0:row>
    <ns0:row r="21" ht="32" customHeight="1" spans="1:3" ns2:dyDescent="0.25">
      <ns0:c r="A21" s="9" t="s">
        <ns0:v>103</ns0:v>
      </ns0:c>
      <ns0:c r="B21" s="9" t="str">
        <ns0:f>IF('Ведомость'!B13="","",IF(ISNUMBER('Ведомость'!E13),'Ведомость'!E13-SUMIFS('Детализация'!$J$5:$J$64,'Детализация'!$D$5:$D$64,'Ведомость'!B13,'Детализация'!$F$5:$F$64,'Ведомость'!D13,'Детализация'!$E$5:$E$64,'Ведомость'!C13),"проверьте количество"))</ns0:f>
        <ns0:v/>
      </ns0:c>
      <ns0:c r="C21" s="9" t="s">
        <ns0:v>96</ns0:v>
      </ns0:c>
    </ns0:row>
    <ns0:row r="22" ht="32" customHeight="1" spans="1:3" ns2:dyDescent="0.25">
      <ns0:c r="A22" s="9" t="s">
        <ns0:v>104</ns0:v>
      </ns0:c>
      <ns0:c r="B22" s="9" t="str">
        <ns0:f>IF('Ведомость'!B14="","",IF(ISNUMBER('Ведомость'!E14),'Ведомость'!E14-SUMIFS('Детализация'!$J$5:$J$64,'Детализация'!$D$5:$D$64,'Ведомость'!B14,'Детализация'!$F$5:$F$64,'Ведомость'!D14,'Детализация'!$E$5:$E$64,'Ведомость'!C14),"проверьте количество"))</ns0:f>
        <ns0:v/>
      </ns0:c>
      <ns0:c r="C22" s="9" t="s">
        <ns0:v>96</ns0:v>
      </ns0:c>
    </ns0:row>
    <ns0:row r="23" ht="32" customHeight="1" spans="1:3" ns2:dyDescent="0.25">
      <ns0:c r="A23" s="9" t="s">
        <ns0:v>105</ns0:v>
      </ns0:c>
      <ns0:c r="B23" s="9" t="str">
        <ns0:f>IF('Ведомость'!B15="","",IF(ISNUMBER('Ведомость'!E15),'Ведомость'!E15-SUMIFS('Детализация'!$J$5:$J$64,'Детализация'!$D$5:$D$64,'Ведомость'!B15,'Детализация'!$F$5:$F$64,'Ведомость'!D15,'Детализация'!$E$5:$E$64,'Ведомость'!C15),"проверьте количество"))</ns0:f>
        <ns0:v/>
      </ns0:c>
      <ns0:c r="C23" s="9" t="s">
        <ns0:v>96</ns0:v>
      </ns0:c>
    </ns0:row>
    <ns0:row r="24" ht="32" customHeight="1" spans="1:3" ns2:dyDescent="0.25">
      <ns0:c r="A24" s="9" t="s">
        <ns0:v>106</ns0:v>
      </ns0:c>
      <ns0:c r="B24" s="9" t="str">
        <ns0:f>IF('Ведомость'!B16="","",IF(ISNUMBER('Ведомость'!E16),'Ведомость'!E16-SUMIFS('Детализация'!$J$5:$J$64,'Детализация'!$D$5:$D$64,'Ведомость'!B16,'Детализация'!$F$5:$F$64,'Ведомость'!D16,'Детализация'!$E$5:$E$64,'Ведомость'!C16),"проверьте количество"))</ns0:f>
        <ns0:v/>
      </ns0:c>
      <ns0:c r="C24" s="9" t="s">
        <ns0:v>96</ns0:v>
      </ns0:c>
    </ns0:row>
    <ns0:row r="25" ht="32" customHeight="1" spans="1:3" ns2:dyDescent="0.25">
      <ns0:c r="A25" s="9" t="s">
        <ns0:v>107</ns0:v>
      </ns0:c>
      <ns0:c r="B25" s="9" t="str">
        <ns0:f>IF('Ведомость'!B17="","",IF(ISNUMBER('Ведомость'!E17),'Ведомость'!E17-SUMIFS('Детализация'!$J$5:$J$64,'Детализация'!$D$5:$D$64,'Ведомость'!B17,'Детализация'!$F$5:$F$64,'Ведомость'!D17,'Детализация'!$E$5:$E$64,'Ведомость'!C17),"проверьте количество"))</ns0:f>
        <ns0:v/>
      </ns0:c>
      <ns0:c r="C25" s="9" t="s">
        <ns0:v>96</ns0:v>
      </ns0:c>
    </ns0:row>
    <ns0:row r="26" ht="32" customHeight="1" spans="1:3" ns2:dyDescent="0.25">
      <ns0:c r="A26" s="9" t="s">
        <ns0:v>108</ns0:v>
      </ns0:c>
      <ns0:c r="B26" s="9" t="str">
        <ns0:f>IF('Ведомость'!B18="","",IF(ISNUMBER('Ведомость'!E18),'Ведомость'!E18-SUMIFS('Детализация'!$J$5:$J$64,'Детализация'!$D$5:$D$64,'Ведомость'!B18,'Детализация'!$F$5:$F$64,'Ведомость'!D18,'Детализация'!$E$5:$E$64,'Ведомость'!C18),"проверьте количество"))</ns0:f>
        <ns0:v/>
      </ns0:c>
      <ns0:c r="C26" s="9" t="s">
        <ns0:v>96</ns0:v>
      </ns0:c>
    </ns0:row>
    <ns0:row r="27" ht="32" customHeight="1" spans="1:3" ns2:dyDescent="0.25">
      <ns0:c r="A27" s="9" t="s">
        <ns0:v>109</ns0:v>
      </ns0:c>
      <ns0:c r="B27" s="9" t="str">
        <ns0:f>IF('Ведомость'!B19="","",IF(ISNUMBER('Ведомость'!E19),'Ведомость'!E19-SUMIFS('Детализация'!$J$5:$J$64,'Детализация'!$D$5:$D$64,'Ведомость'!B19,'Детализация'!$F$5:$F$64,'Ведомость'!D19,'Детализация'!$E$5:$E$64,'Ведомость'!C19),"проверьте количество"))</ns0:f>
        <ns0:v/>
      </ns0:c>
      <ns0:c r="C27" s="9" t="s">
        <ns0:v>96</ns0:v>
      </ns0:c>
    </ns0:row>
    <ns0:row r="28" ht="32" customHeight="1" spans="1:3" ns2:dyDescent="0.25">
      <ns0:c r="A28" s="9" t="s">
        <ns0:v>110</ns0:v>
      </ns0:c>
      <ns0:c r="B28" s="9" t="str">
        <ns0:f>IF('Ведомость'!B20="","",IF(ISNUMBER('Ведомость'!E20),'Ведомость'!E20-SUMIFS('Детализация'!$J$5:$J$64,'Детализация'!$D$5:$D$64,'Ведомость'!B20,'Детализация'!$F$5:$F$64,'Ведомость'!D20,'Детализация'!$E$5:$E$64,'Ведомость'!C20),"проверьте количество"))</ns0:f>
        <ns0:v/>
      </ns0:c>
      <ns0:c r="C28" s="9" t="s">
        <ns0:v>96</ns0:v>
      </ns0:c>
    </ns0:row>
    <ns0:row r="29" ht="32" customHeight="1" spans="1:3" ns2:dyDescent="0.25">
      <ns0:c r="A29" s="9" t="s">
        <ns0:v>111</ns0:v>
      </ns0:c>
      <ns0:c r="B29" s="9" t="str">
        <ns0:f>IF('Ведомость'!B21="","",IF(ISNUMBER('Ведомость'!E21),'Ведомость'!E21-SUMIFS('Детализация'!$J$5:$J$64,'Детализация'!$D$5:$D$64,'Ведомость'!B21,'Детализация'!$F$5:$F$64,'Ведомость'!D21,'Детализация'!$E$5:$E$64,'Ведомость'!C21),"проверьте количество"))</ns0:f>
        <ns0:v/>
      </ns0:c>
      <ns0:c r="C29" s="9" t="s">
        <ns0:v>96</ns0:v>
      </ns0:c>
    </ns0:row>
    <ns0:row r="30" ht="32" customHeight="1" spans="1:3" ns2:dyDescent="0.25">
      <ns0:c r="A30" s="9" t="s">
        <ns0:v>112</ns0:v>
      </ns0:c>
      <ns0:c r="B30" s="9" t="str">
        <ns0:f>IF('Ведомость'!B22="","",IF(ISNUMBER('Ведомость'!E22),'Ведомость'!E22-SUMIFS('Детализация'!$J$5:$J$64,'Детализация'!$D$5:$D$64,'Ведомость'!B22,'Детализация'!$F$5:$F$64,'Ведомость'!D22,'Детализация'!$E$5:$E$64,'Ведомость'!C22),"проверьте количество"))</ns0:f>
        <ns0:v/>
      </ns0:c>
      <ns0:c r="C30" s="9" t="s">
        <ns0:v>96</ns0:v>
      </ns0:c>
    </ns0:row>
    <ns0:row r="31" ht="32" customHeight="1" spans="1:3" ns2:dyDescent="0.25">
      <ns0:c r="A31" s="9" t="s">
        <ns0:v>113</ns0:v>
      </ns0:c>
      <ns0:c r="B31" s="9" t="str">
        <ns0:f>IF('Ведомость'!B23="","",IF(ISNUMBER('Ведомость'!E23),'Ведомость'!E23-SUMIFS('Детализация'!$J$5:$J$64,'Детализация'!$D$5:$D$64,'Ведомость'!B23,'Детализация'!$F$5:$F$64,'Ведомость'!D23,'Детализация'!$E$5:$E$64,'Ведомость'!C23),"проверьте количество"))</ns0:f>
        <ns0:v/>
      </ns0:c>
      <ns0:c r="C31" s="9" t="s">
        <ns0:v>96</ns0:v>
      </ns0:c>
    </ns0:row>
    <ns0:row r="32" ht="32" customHeight="1" spans="1:3" ns2:dyDescent="0.25">
      <ns0:c r="A32" s="9" t="s">
        <ns0:v>114</ns0:v>
      </ns0:c>
      <ns0:c r="B32" s="9" t="str">
        <ns0:f>IF('Ведомость'!B24="","",IF(ISNUMBER('Ведомость'!E24),'Ведомость'!E24-SUMIFS('Детализация'!$J$5:$J$64,'Детализация'!$D$5:$D$64,'Ведомость'!B24,'Детализация'!$F$5:$F$64,'Ведомость'!D24,'Детализация'!$E$5:$E$64,'Ведомость'!C24),"проверьте количество"))</ns0:f>
        <ns0:v/>
      </ns0:c>
      <ns0:c r="C32" s="9" t="s">
        <ns0:v>96</ns0:v>
      </ns0:c>
    </ns0:row>
    <ns0:row r="33" ht="32" customHeight="1" spans="1:3" ns2:dyDescent="0.25">
      <ns0:c r="A33" s="9" t="s">
        <ns0:v>115</ns0:v>
      </ns0:c>
      <ns0:c r="B33" s="9" t="str">
        <ns0:f>IF('Ведомость'!B25="","",IF(ISNUMBER('Ведомость'!E25),'Ведомость'!E25-SUMIFS('Детализация'!$J$5:$J$64,'Детализация'!$D$5:$D$64,'Ведомость'!B25,'Детализация'!$F$5:$F$64,'Ведомость'!D25,'Детализация'!$E$5:$E$64,'Ведомость'!C25),"проверьте количество"))</ns0:f>
        <ns0:v/>
      </ns0:c>
      <ns0:c r="C33" s="9" t="s">
        <ns0:v>96</ns0:v>
      </ns0:c>
    </ns0:row>
    <ns0:row r="34" ht="32" customHeight="1" spans="1:3" ns2:dyDescent="0.25">
      <ns0:c r="A34" s="9"/>
      <ns0:c r="B34" s="9"/>
      <ns0:c r="C34" s="9"/>
    </ns0:row>
    <ns0:row r="35" ht="32" customHeight="1" spans="1:3" ns2:dyDescent="0.25">
      <ns0:c r="A35" s="9" t="s">
        <ns0:v>116</ns0:v>
      </ns0:c>
      <ns0:c r="B35" s="8"/>
      <ns0:c r="C35" s="9" t="s">
        <ns0:v>117</ns0:v>
      </ns0:c>
    </ns0:row>
    <ns0:row r="36" ht="32" customHeight="1" spans="1:3" ns2:dyDescent="0.25">
      <ns0:c r="A36" s="9" t="s">
        <ns0:v>118</ns0:v>
      </ns0:c>
      <ns0:c r="B36" s="8"/>
      <ns0:c r="C36" s="9" t="s">
        <ns0:v>119</ns0:v>
      </ns0:c>
    </ns0:row>
    <ns0:row r="37" ht="32" customHeight="1" spans="1:3" ns2:dyDescent="0.25">
      <ns0:c r="A37" s="9" t="s">
        <ns0:v>120</ns0:v>
      </ns0:c>
      <ns0:c r="B37" s="9" t="str">
        <ns0:f>IF(AND(ISNUMBER(B36),ISNUMBER('Ведомость'!I27)),'Ведомость'!I27-B36,"не рассчитано")</ns0:f>
        <ns0:v>не рассчитано</ns0:v>
      </ns0:c>
      <ns0:c r="C37" s="9" t="s">
        <ns0:v>121</ns0:v>
      </ns0:c>
    </ns0:row>
  </ns0:sheetData>
  <ns0:conditionalFormatting sqref="B6:B9">
    <ns0:cfRule type="cellIs" dxfId="0" priority="1" operator="greaterThan">
      <ns0:formula>0</ns0:formula>
    </ns0:cfRule>
  </ns0:conditionalFormatting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Исходные данные</vt:lpstr>
      <vt:lpstr>Детализация</vt:lpstr>
      <vt:lpstr>Ведомость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2026-10-07T05:06:01Z</dcterms:created>
  <dcterms:modified xsi:type="dcterms:W3CDTF">2026-10-07T05:06:01Z</dcterms:modified>
</cp:coreProperties>
</file>