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Источники" state="visible" r:id="rId7"/>
  </sheets>
  <definedNames>
    <definedName name="_xlnm.Print_Area" localSheetId="0">'ВОР'!$A1:$G22</definedName>
    <definedName name="_xlnm.Print_Titles" localSheetId="0">'ВОР'!$10:$10</definedName>
    <definedName name="_xlnm.Print_Area" localSheetId="1">'Выбор нормы'!$A1:$J22</definedName>
    <definedName name="_xlnm.Print_Titles" localSheetId="1">'Выбор нормы'!$10:$10</definedName>
    <definedName name="_xlnm.Print_Area" localSheetId="2">'Расчёт'!$A1:$H22</definedName>
    <definedName name="_xlnm.Print_Titles" localSheetId="2">'Расчёт'!$10:$10</definedName>
    <definedName name="_xlnm.Print_Area" localSheetId="3">'Источники'!$A1:$D22</definedName>
    <definedName name="_xlnm.Print_Titles" localSheetId="3">'Источники'!$10:$10</definedName>
  </definedNames>
  <calcPr calcId="171027" fullCalcOnLoad="1"/>
</workbook>
</file>

<file path=xl/sharedStrings.xml><?xml version="1.0" encoding="utf-8"?>
<sst xmlns="http://schemas.openxmlformats.org/spreadsheetml/2006/main" count="100" uniqueCount="67">
  <si>
    <t>Сборный фундамент: бланк ВОР</t>
  </si>
  <si>
    <t>Объект</t>
  </si>
  <si>
    <t>Основание ВОР</t>
  </si>
  <si>
    <t>Редакция базы и дополнение</t>
  </si>
  <si>
    <t>Дата</t>
  </si>
  <si>
    <t>Составитель</t>
  </si>
  <si>
    <t>Проверил</t>
  </si>
  <si>
    <t>№</t>
  </si>
  <si>
    <t>Работа</t>
  </si>
  <si>
    <t>Ед. ВОР</t>
  </si>
  <si>
    <t>Объём ВОР</t>
  </si>
  <si>
    <t>Масса одной детали, т</t>
  </si>
  <si>
    <t>Глубина котлована, м</t>
  </si>
  <si>
    <t>Комментарий</t>
  </si>
  <si>
    <t>Гравийное основание</t>
  </si>
  <si>
    <t>м³</t>
  </si>
  <si>
    <t>Объём и условия по проекту</t>
  </si>
  <si>
    <t>Самостоятельная растворная прослойка</t>
  </si>
  <si>
    <t>м²</t>
  </si>
  <si>
    <t>Самостоятельную работу подтвердить проектом и составом монтажа</t>
  </si>
  <si>
    <t>Укладка блоков ленточного фундамента</t>
  </si>
  <si>
    <t>шт</t>
  </si>
  <si>
    <t>Укладка плит ленточного фундамента</t>
  </si>
  <si>
    <t>Жёлтые ячейки предназначены для ввода. Не суммируйте объёмы разных единиц.</t>
  </si>
  <si>
    <t>Выбор нормы и количество</t>
  </si>
  <si>
    <t>Шифр ГЭСН</t>
  </si>
  <si>
    <t>База ГЭСН</t>
  </si>
  <si>
    <t>Шифр ФЕР</t>
  </si>
  <si>
    <t>База ФЕР</t>
  </si>
  <si>
    <t>Измеритель</t>
  </si>
  <si>
    <t>Делитель</t>
  </si>
  <si>
    <t>Количество</t>
  </si>
  <si>
    <t>Контроль условия</t>
  </si>
  <si>
    <t>08-01-002-03</t>
  </si>
  <si>
    <t>ГЭСН ФСНБ-2022</t>
  </si>
  <si>
    <t>ФЕР ФСНБ-2020</t>
  </si>
  <si>
    <t>07-01-002-01</t>
  </si>
  <si>
    <t>100 м²</t>
  </si>
  <si>
    <t>07-01-001-01</t>
  </si>
  <si>
    <t>100 шт</t>
  </si>
  <si>
    <t>07-01-001-03</t>
  </si>
  <si>
    <t>Условие выбора не заменяет проверку области применения и полного состава нормы.</t>
  </si>
  <si>
    <t>Базисный фрагмент, уровень цен 2001 года</t>
  </si>
  <si>
    <t>Базисная цена, руб.</t>
  </si>
  <si>
    <t>Базисные прямые затраты, руб.</t>
  </si>
  <si>
    <t>Проектные материалы, руб.</t>
  </si>
  <si>
    <t>Текущая цена, руб.</t>
  </si>
  <si>
    <t>Основные материалы и текущие цены заполнить отдельно</t>
  </si>
  <si>
    <t>Подытог четырёх округлённых строк</t>
  </si>
  <si>
    <t>Итог полной сметы</t>
  </si>
  <si>
    <t>Заполнить после материалов и всех начислений</t>
  </si>
  <si>
    <t>Не включены основные проектные материалы, текущие цены, НР, СП, дополнительные работы и налоги.</t>
  </si>
  <si>
    <t>Зарплата машинистов входит в эксплуатацию машин; повторно не добавляется.</t>
  </si>
  <si>
    <t>Основания и источники</t>
  </si>
  <si>
    <t>Документ или данные</t>
  </si>
  <si>
    <t>Содержание</t>
  </si>
  <si>
    <t>Адрес</t>
  </si>
  <si>
    <t>Методика № 571/пр от 14.07.2022</t>
  </si>
  <si>
    <t>Пункты 2, 7, 8, 9, 11, 12: измеритель, область применения, ресурсы и проект</t>
  </si>
  <si>
    <t>https://minjust.consultant.ru/files/32257</t>
  </si>
  <si>
    <t>ГЭСН ФСНБ-2022, сборники 7 и 8</t>
  </si>
  <si>
    <t>Измерители и условия четырёх выбранных работ; применяемое дополнение уточняется перед выпуском</t>
  </si>
  <si>
    <t>ФЕР ФСНБ-2020, сборники 7 и 8</t>
  </si>
  <si>
    <t>Базисные прямые затраты, уровень цен 2001 года; применяемое дополнение уточняется перед выпуском</t>
  </si>
  <si>
    <t>Исходные объёмы учебного примера</t>
  </si>
  <si>
    <t>6 м³ гравия, 3 м² прослойки, 60 блоков по 0,5 т, 12 плит по 2,8 т; глубина 3 м</t>
  </si>
  <si>
    <t>Дата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</si>
</sst>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302923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4D5"/>
      </patternFill>
    </fill>
    <fill>
      <patternFill patternType="solid">
        <fgColor rgb="FF543C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/>
    <xf numFmtId="14" fontId="0" fillId="2" borderId="0" xfId="0" applyNumberFormat="1" applyFill="1"/>
    <xf numFmtId="0" fontId="3" fillId="3" borderId="0" xfId="0" applyFont="1" applyFill="1" applyAlignment="1">
      <alignment horizontal="center" vertical="center" wrapText="1"/>
    </xf>
    <xf numFmtId="164" fontId="0" fillId="2" borderId="0" xfId="0" applyNumberFormat="1" applyFill="1"/>
    <xf numFmtId="164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1">
    <dxf>
      <font>
        <color rgb="FF9C2525"/>
      </font>
      <fill>
        <patternFill patternType="solid">
          <bgColor rgb="FFFF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7" customWidth="1"/>
    <col min="3" max="3" width="12" customWidth="1"/>
    <col min="4" max="6" width="15" customWidth="1"/>
    <col min="7" max="7" width="44" customWidth="1"/>
  </cols>
  <sheetData>
    <row r="2" spans="2:2" x14ac:dyDescent="0.25">
      <c r="B2" s="1" t="s">
        <v>0</v>
      </c>
    </row>
    <row r="3" spans="2:3" x14ac:dyDescent="0.25">
      <c r="B3" s="2" t="s">
        <v>1</v>
      </c>
      <c r="C3" s="3"/>
    </row>
    <row r="4" spans="2:3" x14ac:dyDescent="0.25">
      <c r="B4" s="2" t="s">
        <v>2</v>
      </c>
      <c r="C4" s="3"/>
    </row>
    <row r="5" spans="2:3" x14ac:dyDescent="0.25">
      <c r="B5" s="2" t="s">
        <v>3</v>
      </c>
      <c r="C5" s="3"/>
    </row>
    <row r="6" spans="2:3" x14ac:dyDescent="0.25">
      <c r="B6" s="2" t="s">
        <v>4</v>
      </c>
      <c r="C6" s="4"/>
    </row>
    <row r="7" spans="2:3" x14ac:dyDescent="0.25">
      <c r="B7" s="2" t="s">
        <v>5</v>
      </c>
      <c r="C7" s="3"/>
    </row>
    <row r="8" spans="2:3" x14ac:dyDescent="0.25">
      <c r="B8" s="2" t="s">
        <v>6</v>
      </c>
      <c r="C8" s="3"/>
    </row>
    <row r="10" ht="42" customHeight="1" spans="1:7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ht="58" customHeight="1" spans="1:7" x14ac:dyDescent="0.25">
      <c r="A11" s="2">
        <v>1</v>
      </c>
      <c r="B11" s="2" t="s">
        <v>14</v>
      </c>
      <c r="C11" s="2" t="s">
        <v>15</v>
      </c>
      <c r="D11" s="6"/>
      <c r="E11" s="6"/>
      <c r="F11" s="6"/>
      <c r="G11" s="2" t="s">
        <v>16</v>
      </c>
    </row>
    <row r="12" ht="58" customHeight="1" spans="1:7" x14ac:dyDescent="0.25">
      <c r="A12" s="2">
        <v>2</v>
      </c>
      <c r="B12" s="2" t="s">
        <v>17</v>
      </c>
      <c r="C12" s="2" t="s">
        <v>18</v>
      </c>
      <c r="D12" s="6"/>
      <c r="E12" s="6"/>
      <c r="F12" s="6"/>
      <c r="G12" s="2" t="s">
        <v>19</v>
      </c>
    </row>
    <row r="13" ht="58" customHeight="1" spans="1:7" x14ac:dyDescent="0.25">
      <c r="A13" s="2">
        <v>3</v>
      </c>
      <c r="B13" s="2" t="s">
        <v>20</v>
      </c>
      <c r="C13" s="2" t="s">
        <v>21</v>
      </c>
      <c r="D13" s="6"/>
      <c r="E13" s="6"/>
      <c r="F13" s="6"/>
      <c r="G13" s="2" t="s">
        <v>16</v>
      </c>
    </row>
    <row r="14" ht="58" customHeight="1" spans="1:7" x14ac:dyDescent="0.25">
      <c r="A14" s="2">
        <v>4</v>
      </c>
      <c r="B14" s="2" t="s">
        <v>22</v>
      </c>
      <c r="C14" s="2" t="s">
        <v>21</v>
      </c>
      <c r="D14" s="6"/>
      <c r="E14" s="6"/>
      <c r="F14" s="6"/>
      <c r="G14" s="2" t="s">
        <v>16</v>
      </c>
    </row>
    <row r="17" ht="28" customHeight="1" spans="2:7" x14ac:dyDescent="0.25">
      <c r="B17" s="2" t="s">
        <v>23</v>
      </c>
      <c r="C17" s="2"/>
      <c r="D17" s="2"/>
      <c r="E17" s="2"/>
      <c r="F17" s="2"/>
      <c r="G17" s="2"/>
    </row>
    <row r="18" spans="2:2" x14ac:dyDescent="0.25"/>
    <row r="20" spans="2:2" x14ac:dyDescent="0.25"/>
    <row r="21" spans="2:2" x14ac:dyDescent="0.25"/>
  </sheetData>
  <mergeCells count="1">
    <mergeCell ref="B17:G17"/>
  </mergeCells>
  <dataValidations count="3">
    <dataValidation type="decimal" operator="greaterThanOrEqual" allowBlank="1" showErrorMessage="1" error="Введите неотрицательное число." sqref="D11:F12">
      <formula1>0</formula1>
    </dataValidation>
    <dataValidation type="whole" operator="greaterThanOrEqual" allowBlank="1" showErrorMessage="1" error="Количество изделий должно быть целым." sqref="D13:D14">
      <formula1>0</formula1>
    </dataValidation>
    <dataValidation type="decimal" operator="greaterThanOrEqual" allowBlank="1" showErrorMessage="1" error="Введите неотрицательное число." sqref="E13:F14">
      <formula1>0</formula1>
    </dataValidation>
  </dataValidations>
  <pageMargins left="0.25" right="0.25" top="0.35" bottom="0.35" header="0.15" footer="0.15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5" customWidth="1"/>
    <col min="3" max="3" width="17" customWidth="1"/>
    <col min="4" max="4" width="20" customWidth="1"/>
    <col min="5" max="5" width="17" customWidth="1"/>
    <col min="6" max="6" width="20" customWidth="1"/>
    <col min="7" max="7" width="15" customWidth="1"/>
    <col min="8" max="8" width="12" customWidth="1"/>
    <col min="9" max="9" width="17" customWidth="1"/>
    <col min="10" max="10" width="40" customWidth="1"/>
  </cols>
  <sheetData>
    <row r="2" spans="2:2" x14ac:dyDescent="0.25">
      <c r="B2" s="1" t="s">
        <v>24</v>
      </c>
    </row>
    <row r="10" ht="42" customHeight="1" spans="1:10" x14ac:dyDescent="0.25">
      <c r="A10" s="5" t="s">
        <v>7</v>
      </c>
      <c r="B10" s="5" t="s">
        <v>8</v>
      </c>
      <c r="C10" s="5" t="s">
        <v>25</v>
      </c>
      <c r="D10" s="5" t="s">
        <v>26</v>
      </c>
      <c r="E10" s="5" t="s">
        <v>27</v>
      </c>
      <c r="F10" s="5" t="s">
        <v>28</v>
      </c>
      <c r="G10" s="5" t="s">
        <v>29</v>
      </c>
      <c r="H10" s="5" t="s">
        <v>30</v>
      </c>
      <c r="I10" s="5" t="s">
        <v>31</v>
      </c>
      <c r="J10" s="5" t="s">
        <v>32</v>
      </c>
    </row>
    <row r="11" ht="58" customHeight="1" spans="1:10" x14ac:dyDescent="0.25">
      <c r="A11" s="2">
        <v>1</v>
      </c>
      <c r="B11" s="2" t="s">
        <v>14</v>
      </c>
      <c r="C11" s="2" t="s">
        <v>33</v>
      </c>
      <c r="D11" s="2" t="s">
        <v>34</v>
      </c>
      <c r="E11" s="2" t="s">
        <v>33</v>
      </c>
      <c r="F11" s="2" t="s">
        <v>35</v>
      </c>
      <c r="G11" s="2" t="s">
        <v>15</v>
      </c>
      <c r="H11" s="2">
        <f>IF(LEFT(G11,4)="100 ",100,1)</f>
        <v>1</v>
      </c>
      <c r="I11" s="7" t="str">
        <f>IF(ISNUMBER('ВОР'!D11),'ВОР'!D11/H11,"")</f>
        <v/>
      </c>
      <c r="J11" s="2" t="str">
        <f>IF(ISNUMBER('ВОР'!D11),"Проверьте проект и состав работ","Заполните объём")</f>
        <v>Заполните объём</v>
      </c>
    </row>
    <row r="12" ht="58" customHeight="1" spans="1:10" x14ac:dyDescent="0.25">
      <c r="A12" s="2">
        <v>2</v>
      </c>
      <c r="B12" s="2" t="s">
        <v>17</v>
      </c>
      <c r="C12" s="2" t="s">
        <v>36</v>
      </c>
      <c r="D12" s="2" t="s">
        <v>34</v>
      </c>
      <c r="E12" s="2" t="s">
        <v>36</v>
      </c>
      <c r="F12" s="2" t="s">
        <v>35</v>
      </c>
      <c r="G12" s="2" t="s">
        <v>37</v>
      </c>
      <c r="H12" s="2">
        <f>IF(LEFT(G12,4)="100 ",100,1)</f>
        <v>100</v>
      </c>
      <c r="I12" s="7" t="str">
        <f>IF(ISNUMBER('ВОР'!D12),'ВОР'!D12/H12,"")</f>
        <v/>
      </c>
      <c r="J12" s="2" t="str">
        <f>IF(ISNUMBER('ВОР'!D12),"Проверьте проект и состав работ","Заполните объём")</f>
        <v>Заполните объём</v>
      </c>
    </row>
    <row r="13" ht="58" customHeight="1" spans="1:10" x14ac:dyDescent="0.25">
      <c r="A13" s="2">
        <v>3</v>
      </c>
      <c r="B13" s="2" t="s">
        <v>20</v>
      </c>
      <c r="C13" s="2" t="s">
        <v>38</v>
      </c>
      <c r="D13" s="2" t="s">
        <v>34</v>
      </c>
      <c r="E13" s="2" t="s">
        <v>38</v>
      </c>
      <c r="F13" s="2" t="s">
        <v>35</v>
      </c>
      <c r="G13" s="2" t="s">
        <v>39</v>
      </c>
      <c r="H13" s="2">
        <f>IF(LEFT(G13,4)="100 ",100,1)</f>
        <v>100</v>
      </c>
      <c r="I13" s="7" t="str">
        <f>IF(ISNUMBER('ВОР'!D13),'ВОР'!D13/H13,"")</f>
        <v/>
      </c>
      <c r="J13" s="2" t="str">
        <f>IF(AND(ISNUMBER('ВОР'!D13),ISNUMBER('ВОР'!E13),ISNUMBER('ВОР'!F13)),IF(AND('ВОР'!E13&gt;0,'ВОР'!E13&lt;=0.5,'ВОР'!F13&lt;=4),"Условия соответствуют строке","Пересмотрите шифр по массе или глубине"),"Заполните объём, массу и глубину")</f>
        <v>Заполните объём, массу и глубину</v>
      </c>
    </row>
    <row r="14" ht="58" customHeight="1" spans="1:10" x14ac:dyDescent="0.25">
      <c r="A14" s="2">
        <v>4</v>
      </c>
      <c r="B14" s="2" t="s">
        <v>22</v>
      </c>
      <c r="C14" s="2" t="s">
        <v>40</v>
      </c>
      <c r="D14" s="2" t="s">
        <v>34</v>
      </c>
      <c r="E14" s="2" t="s">
        <v>40</v>
      </c>
      <c r="F14" s="2" t="s">
        <v>35</v>
      </c>
      <c r="G14" s="2" t="s">
        <v>39</v>
      </c>
      <c r="H14" s="2">
        <f>IF(LEFT(G14,4)="100 ",100,1)</f>
        <v>100</v>
      </c>
      <c r="I14" s="7" t="str">
        <f>IF(ISNUMBER('ВОР'!D14),'ВОР'!D14/H14,"")</f>
        <v/>
      </c>
      <c r="J14" s="2" t="str">
        <f>IF(AND(ISNUMBER('ВОР'!D14),ISNUMBER('ВОР'!E14),ISNUMBER('ВОР'!F14)),IF(AND('ВОР'!E14&gt;1.5,'ВОР'!E14&lt;=3.5,'ВОР'!F14&lt;=4),"Условия соответствуют строке","Пересмотрите шифр по массе или глубине"),"Заполните объём, массу и глубину")</f>
        <v>Заполните объём, массу и глубину</v>
      </c>
    </row>
    <row r="17" ht="28" customHeight="1" spans="2:10" x14ac:dyDescent="0.25">
      <c r="B17" s="2" t="s">
        <v>41</v>
      </c>
      <c r="C17" s="2"/>
      <c r="D17" s="2"/>
      <c r="E17" s="2"/>
      <c r="F17" s="2"/>
      <c r="G17" s="2"/>
      <c r="H17" s="2"/>
      <c r="I17" s="2"/>
      <c r="J17" s="2"/>
    </row>
    <row r="18" spans="2:2" x14ac:dyDescent="0.25"/>
    <row r="20" spans="2:2" x14ac:dyDescent="0.25"/>
    <row r="21" spans="2:2" x14ac:dyDescent="0.25"/>
  </sheetData>
  <mergeCells count="1">
    <mergeCell ref="B17:J17"/>
  </mergeCells>
  <conditionalFormatting sqref="J11:J14">
    <cfRule type="containsText" dxfId="0" priority="1">
      <formula>NOT(ISERROR(SEARCH("Пересмотрите",J11)))</formula>
    </cfRule>
  </conditionalFormatting>
  <pageMargins left="0.25" right="0.25" top="0.35" bottom="0.35" header="0.15" footer="0.15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7" customWidth="1"/>
    <col min="3" max="4" width="18" customWidth="1"/>
    <col min="5" max="5" width="20" customWidth="1"/>
    <col min="6" max="6" width="24" customWidth="1"/>
    <col min="7" max="7" width="23" customWidth="1"/>
    <col min="8" max="8" width="45" customWidth="1"/>
  </cols>
  <sheetData>
    <row r="2" spans="2:2" x14ac:dyDescent="0.25">
      <c r="B2" s="1" t="s">
        <v>42</v>
      </c>
    </row>
    <row r="10" ht="42" customHeight="1" spans="1:8" x14ac:dyDescent="0.25">
      <c r="A10" s="5" t="s">
        <v>7</v>
      </c>
      <c r="B10" s="5" t="s">
        <v>8</v>
      </c>
      <c r="C10" s="5" t="s">
        <v>31</v>
      </c>
      <c r="D10" s="5" t="s">
        <v>43</v>
      </c>
      <c r="E10" s="5" t="s">
        <v>44</v>
      </c>
      <c r="F10" s="5" t="s">
        <v>45</v>
      </c>
      <c r="G10" s="5" t="s">
        <v>46</v>
      </c>
      <c r="H10" s="5" t="s">
        <v>13</v>
      </c>
    </row>
    <row r="11" ht="58" customHeight="1" spans="1:8" x14ac:dyDescent="0.25">
      <c r="A11" s="2">
        <v>1</v>
      </c>
      <c r="B11" s="2" t="s">
        <v>14</v>
      </c>
      <c r="C11" s="7" t="str">
        <f>IF(ISNUMBER('Выбор нормы'!I11),'Выбор нормы'!I11,"")</f>
        <v/>
      </c>
      <c r="D11" s="8">
        <v>15.41</v>
      </c>
      <c r="E11" s="8" t="str">
        <f>IF(ISNUMBER(C11),ROUND(C11*D11,2),"")</f>
        <v/>
      </c>
      <c r="F11" s="6"/>
      <c r="G11" s="6"/>
      <c r="H11" s="2" t="s">
        <v>47</v>
      </c>
    </row>
    <row r="12" ht="58" customHeight="1" spans="1:8" x14ac:dyDescent="0.25">
      <c r="A12" s="2">
        <v>2</v>
      </c>
      <c r="B12" s="2" t="s">
        <v>17</v>
      </c>
      <c r="C12" s="7" t="str">
        <f>IF(ISNUMBER('Выбор нормы'!I12),'Выбор нормы'!I12,"")</f>
        <v/>
      </c>
      <c r="D12" s="8">
        <v>45.67</v>
      </c>
      <c r="E12" s="8" t="str">
        <f>IF(ISNUMBER(C12),ROUND(C12*D12,2),"")</f>
        <v/>
      </c>
      <c r="F12" s="6"/>
      <c r="G12" s="6"/>
      <c r="H12" s="2" t="s">
        <v>47</v>
      </c>
    </row>
    <row r="13" ht="58" customHeight="1" spans="1:8" x14ac:dyDescent="0.25">
      <c r="A13" s="2">
        <v>3</v>
      </c>
      <c r="B13" s="2" t="s">
        <v>20</v>
      </c>
      <c r="C13" s="7" t="str">
        <f>IF(ISNUMBER('Выбор нормы'!I13),'Выбор нормы'!I13,"")</f>
        <v/>
      </c>
      <c r="D13" s="8">
        <v>2955.17</v>
      </c>
      <c r="E13" s="8" t="str">
        <f>IF(ISNUMBER(C13),ROUND(C13*D13,2),"")</f>
        <v/>
      </c>
      <c r="F13" s="6"/>
      <c r="G13" s="6"/>
      <c r="H13" s="2" t="s">
        <v>47</v>
      </c>
    </row>
    <row r="14" ht="58" customHeight="1" spans="1:8" x14ac:dyDescent="0.25">
      <c r="A14" s="2">
        <v>4</v>
      </c>
      <c r="B14" s="2" t="s">
        <v>22</v>
      </c>
      <c r="C14" s="7" t="str">
        <f>IF(ISNUMBER('Выбор нормы'!I14),'Выбор нормы'!I14,"")</f>
        <v/>
      </c>
      <c r="D14" s="8">
        <v>5996.51</v>
      </c>
      <c r="E14" s="8" t="str">
        <f>IF(ISNUMBER(C14),ROUND(C14*D14,2),"")</f>
        <v/>
      </c>
      <c r="F14" s="6"/>
      <c r="G14" s="6"/>
      <c r="H14" s="2" t="s">
        <v>47</v>
      </c>
    </row>
    <row r="16" spans="2:5" s="9" customFormat="1" x14ac:dyDescent="0.25">
      <c r="B16" s="10" t="s">
        <v>48</v>
      </c>
      <c r="E16" s="11" t="str">
        <f>IF(COUNT(E11:E14)&lt;4,"",SUM(E11:E14))</f>
        <v/>
      </c>
    </row>
    <row r="17" spans="2:2" x14ac:dyDescent="0.25"/>
    <row r="18" ht="28" customHeight="1" spans="2:8" x14ac:dyDescent="0.25">
      <c r="B18" s="2" t="s">
        <v>49</v>
      </c>
      <c r="C18" s="2"/>
      <c r="D18" s="2"/>
      <c r="H18" s="2" t="s">
        <v>50</v>
      </c>
    </row>
    <row r="20" ht="38" customHeight="1" spans="2:8" x14ac:dyDescent="0.25">
      <c r="B20" s="2" t="s">
        <v>51</v>
      </c>
      <c r="C20" s="2"/>
      <c r="D20" s="2"/>
      <c r="E20" s="2"/>
      <c r="F20" s="2"/>
      <c r="G20" s="2"/>
      <c r="H20" s="2"/>
    </row>
    <row r="21" ht="28" customHeight="1" spans="2:8" x14ac:dyDescent="0.25">
      <c r="B21" s="2" t="s">
        <v>52</v>
      </c>
      <c r="C21" s="2"/>
      <c r="D21" s="2"/>
      <c r="E21" s="2"/>
      <c r="F21" s="2"/>
      <c r="G21" s="2"/>
      <c r="H21" s="2"/>
    </row>
  </sheetData>
  <mergeCells count="3">
    <mergeCell ref="B18:D18"/>
    <mergeCell ref="B20:H20"/>
    <mergeCell ref="B21:H21"/>
  </mergeCells>
  <dataValidations count="1">
    <dataValidation type="decimal" operator="greaterThanOrEqual" allowBlank="1" showErrorMessage="1" error="Введите неотрицательное число." sqref="F11:G14">
      <formula1>0</formula1>
    </dataValidation>
  </dataValidations>
  <pageMargins left="0.25" right="0.25" top="0.35" bottom="0.35" header="0.15" footer="0.15"/>
  <pageSetup paperSize="9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5" customWidth="1"/>
    <col min="3" max="3" width="80" customWidth="1"/>
    <col min="4" max="4" width="60" customWidth="1"/>
  </cols>
  <sheetData>
    <row r="2" spans="2:2" x14ac:dyDescent="0.25">
      <c r="B2" s="1" t="s">
        <v>53</v>
      </c>
    </row>
    <row r="10" ht="42" customHeight="1" spans="1:4" x14ac:dyDescent="0.25">
      <c r="A10" s="5" t="s">
        <v>7</v>
      </c>
      <c r="B10" s="5" t="s">
        <v>54</v>
      </c>
      <c r="C10" s="5" t="s">
        <v>55</v>
      </c>
      <c r="D10" s="5" t="s">
        <v>56</v>
      </c>
    </row>
    <row r="11" ht="58" customHeight="1" spans="1:4" x14ac:dyDescent="0.25">
      <c r="A11" s="2">
        <v>1</v>
      </c>
      <c r="B11" s="2" t="s">
        <v>57</v>
      </c>
      <c r="C11" s="2" t="s">
        <v>58</v>
      </c>
      <c r="D11" s="2" t="s">
        <v>59</v>
      </c>
    </row>
    <row r="12" ht="58" customHeight="1" spans="1:4" x14ac:dyDescent="0.25">
      <c r="A12" s="2">
        <v>2</v>
      </c>
      <c r="B12" s="2" t="s">
        <v>60</v>
      </c>
      <c r="C12" s="2" t="s">
        <v>61</v>
      </c>
    </row>
    <row r="13" ht="58" customHeight="1" spans="1:4" x14ac:dyDescent="0.25">
      <c r="A13" s="2">
        <v>3</v>
      </c>
      <c r="B13" s="2" t="s">
        <v>62</v>
      </c>
      <c r="C13" s="2" t="s">
        <v>63</v>
      </c>
    </row>
    <row r="14" ht="58" customHeight="1" spans="1:4" x14ac:dyDescent="0.25">
      <c r="A14" s="2">
        <v>4</v>
      </c>
      <c r="B14" s="2" t="s">
        <v>64</v>
      </c>
      <c r="C14" s="2" t="s">
        <v>65</v>
      </c>
    </row>
    <row r="17" spans="2:3" x14ac:dyDescent="0.25">
      <c r="B17" s="2" t="s">
        <v>66</v>
      </c>
      <c r="C17" s="12">
        <v>46302</v>
      </c>
    </row>
    <row r="18" spans="2:2" x14ac:dyDescent="0.25"/>
    <row r="20" spans="2:2" x14ac:dyDescent="0.25"/>
    <row r="21" spans="2:2" x14ac:dyDescent="0.25"/>
  </sheetData>
  <pageMargins left="0.25" right="0.25" top="0.35" bottom="0.35" header="0.15" footer="0.15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2026-10-07T05:00:23Z</dcterms:created>
  <dcterms:modified xsi:type="dcterms:W3CDTF">2026-10-07T05:00:23Z</dcterms:modified>
</cp:coreProperties>
</file>