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имер" state="visible" r:id="rId4"/>
    <sheet sheetId="2" name="Источники" state="visible" r:id="rId5"/>
  </sheets>
  <definedNames>
    <definedName name="_xlnm.Print_Area" localSheetId="0">'Пример'!$A1:$C51</definedName>
    <definedName name="_xlnm.Print_Titles" localSheetId="0">'Пример'!$1:$4</definedName>
    <definedName name="_xlnm.Print_Area" localSheetId="1">'Источники'!$A1:$D9</definedName>
    <definedName name="_xlnm.Print_Titles" localSheetId="1">'Источники'!$1:$4</definedName>
  </definedNames>
  <calcPr calcId="171027"/>
</workbook>
</file>

<file path=xl/sharedStrings.xml><?xml version="1.0" encoding="utf-8"?>
<sst xmlns="http://schemas.openxmlformats.org/spreadsheetml/2006/main" count="98" uniqueCount="90">
  <si>
    <t>Учебный расчёт затрат при УСН</t>
  </si>
  <si>
    <t>Показатель</t>
  </si>
  <si>
    <t>Значение, руб.</t>
  </si>
  <si>
    <t>Условие или формула</t>
  </si>
  <si>
    <t>ОЗП</t>
  </si>
  <si>
    <t>Собственный труд</t>
  </si>
  <si>
    <t>ЭМ с ЗПМ</t>
  </si>
  <si>
    <t>Зарплата машинистов включена</t>
  </si>
  <si>
    <t>ЗПМ внутри ЭМ</t>
  </si>
  <si>
    <t>Не прибавлять повторно к исходной цене</t>
  </si>
  <si>
    <t>Материалы без НДС</t>
  </si>
  <si>
    <t>Покупает подрядчик</t>
  </si>
  <si>
    <t>Оборудование без НДС</t>
  </si>
  <si>
    <t>В учебном примере отсутствует</t>
  </si>
  <si>
    <t>НР, итоговая сумма</t>
  </si>
  <si>
    <t>Не нормативный процент</t>
  </si>
  <si>
    <t>СП, итоговая сумма</t>
  </si>
  <si>
    <t>Условная доля НР</t>
  </si>
  <si>
    <t>Только условие этого примера, не норматив</t>
  </si>
  <si>
    <t>Условная доля СП</t>
  </si>
  <si>
    <t>Ставка поставщиков</t>
  </si>
  <si>
    <t>Отдельно от ставки подрядчика</t>
  </si>
  <si>
    <t>Исходная стоимость</t>
  </si>
  <si>
    <t>ОЗП + ЭМ + МАТ + ОБ + НР + СП</t>
  </si>
  <si>
    <t>ЭМ без ЗПМ</t>
  </si>
  <si>
    <t>ЭМ − ЗПМ</t>
  </si>
  <si>
    <t>Условная часть НР</t>
  </si>
  <si>
    <t>НР × доля</t>
  </si>
  <si>
    <t>Условная часть СП</t>
  </si>
  <si>
    <t>СП × доля</t>
  </si>
  <si>
    <t>База компенсации</t>
  </si>
  <si>
    <t>МАТ + ОБ + ЭМ без ЗПМ + части НР и СП</t>
  </si>
  <si>
    <t>Компенсация входного НДС</t>
  </si>
  <si>
    <t>База × ставка поставщиков</t>
  </si>
  <si>
    <t>Итог при освобождении</t>
  </si>
  <si>
    <t>НДС с реализации не начисляется</t>
  </si>
  <si>
    <t>Ставка подрядчика</t>
  </si>
  <si>
    <t>НДС с реализации при 5%</t>
  </si>
  <si>
    <t>Цена без выходного НДС × 5%</t>
  </si>
  <si>
    <t>Итог при 5%</t>
  </si>
  <si>
    <t>Цена + НДС с реализации</t>
  </si>
  <si>
    <t>НДС с реализации при 7%</t>
  </si>
  <si>
    <t>Цена без выходного НДС × 7%</t>
  </si>
  <si>
    <t>Итог при 7%</t>
  </si>
  <si>
    <t>НДС с реализации при 22%</t>
  </si>
  <si>
    <t>Входной вычет подтверждён; компенсации нет</t>
  </si>
  <si>
    <t>Итог при 22% с вычетом</t>
  </si>
  <si>
    <t>Исходная цена + выходной НДС</t>
  </si>
  <si>
    <t>Материалы с входным НДС</t>
  </si>
  <si>
    <t>Те же материалы, цена с налогом</t>
  </si>
  <si>
    <t>НДС внутри материалов</t>
  </si>
  <si>
    <t>Цена с НДС × ставка / (1 + ставка)</t>
  </si>
  <si>
    <t>Исходная цена с НДС материалов</t>
  </si>
  <si>
    <t>Налог материалов уже находится в цене</t>
  </si>
  <si>
    <t>Остаток компенсации</t>
  </si>
  <si>
    <t>Только налог по другим частям</t>
  </si>
  <si>
    <t>Правильный итог</t>
  </si>
  <si>
    <t>Совпадает с итогом при цене материалов без НДС</t>
  </si>
  <si>
    <t>Ошибочная полная добавка</t>
  </si>
  <si>
    <t>Ошибка: база включает цену материалов с налогом</t>
  </si>
  <si>
    <t>Ошибочный итог</t>
  </si>
  <si>
    <t>Повторный учёт</t>
  </si>
  <si>
    <t>Завышение</t>
  </si>
  <si>
    <t>Ошибочный итог − правильный итог</t>
  </si>
  <si>
    <t>Работа</t>
  </si>
  <si>
    <t>Бетонный пол</t>
  </si>
  <si>
    <t>Толщина 100 мм, ГЭСН-2022 11-01-014-01</t>
  </si>
  <si>
    <t>Объём, м²</t>
  </si>
  <si>
    <t>Измеритель, м²</t>
  </si>
  <si>
    <t>Количество измерителей</t>
  </si>
  <si>
    <t>Объём / измеритель</t>
  </si>
  <si>
    <t>Границы примера</t>
  </si>
  <si>
    <t>Условные суммы из задания. Не цена нормы, не полный ЛСР, не расчёт НДС к уплате в бюджет. Доли не переносить в рабочий лист автоматически.</t>
  </si>
  <si>
    <t>Основания и исходные данные</t>
  </si>
  <si>
    <t>Источник</t>
  </si>
  <si>
    <t>Что подтверждает</t>
  </si>
  <si>
    <t>Ссылка</t>
  </si>
  <si>
    <t>Проверено</t>
  </si>
  <si>
    <t>Письмо ФНС № СД-4-3/11836@ от 30.12.2025</t>
  </si>
  <si>
    <t>Рекомендации на 2026 год</t>
  </si>
  <si>
    <t>Открыть первоисточник</t>
  </si>
  <si>
    <t>Рекомендации ФНС по НДС для УСН 2026</t>
  </si>
  <si>
    <t>Пункты 1, 2, 3, 6, 7, 12, 17</t>
  </si>
  <si>
    <t>ФНС: НДС при УСН</t>
  </si>
  <si>
    <t>Статус, входные вычеты, дата утраты освобождения</t>
  </si>
  <si>
    <t>Методика № 421/пр от 04.08.2020</t>
  </si>
  <si>
    <t>Пункты 16, 180, 181; снимок ФГИС ЦС 01.09.2025, не полная редакция 2026 года</t>
  </si>
  <si>
    <t>Учебные исходные данные статьи</t>
  </si>
  <si>
    <t>Суммы, доли и объём условные; не текущая цена работы</t>
  </si>
  <si>
    <t>/guides/usn-v-smete/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</si>
</sst>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422C22"/>
      <sz val="14"/>
      <name val="Arial"/>
    </font>
    <font>
      <b/>
      <color rgb="FFFFFFFF"/>
      <sz val="10"/>
      <name val="Arial"/>
    </font>
    <font>
      <color rgb="FF292520"/>
      <sz val="10"/>
      <name val="Arial"/>
    </font>
    <font>
      <color rgb="FF1C4B7A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23A2C"/>
      </patternFill>
    </fill>
    <fill>
      <patternFill patternType="solid">
        <fgColor rgb="FFFFF4D6"/>
      </patternFill>
    </fill>
    <fill>
      <patternFill patternType="solid">
        <fgColor rgb="FFF1E9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3" borderId="0" xfId="0" applyNumberFormat="1" applyFont="1" applyFill="1" applyAlignment="1">
      <alignment horizontal="right" vertical="center" wrapText="1"/>
    </xf>
    <xf numFmtId="10" fontId="4" fillId="3" borderId="0" xfId="0" applyNumberFormat="1" applyFont="1" applyFill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4" fontId="5" fillId="4" borderId="0" xfId="0" applyNumberFormat="1" applyFont="1" applyFill="1" applyAlignment="1">
      <alignment horizontal="right" vertical="center" wrapText="1"/>
    </xf>
    <xf numFmtId="9" fontId="4" fillId="3" borderId="0" xfId="0" applyNumberFormat="1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log.gov.ru/rn77/about_fts/about_nalog/16594328/" TargetMode="External"/><Relationship Id="rId2" Type="http://schemas.openxmlformats.org/officeDocument/2006/relationships/hyperlink" Target="https://data.nalog.ru/html/sites/www.new.nalog.ru/files/taxation/taxes/nds_usn/nds_usn_26.pdf" TargetMode="External"/><Relationship Id="rId3" Type="http://schemas.openxmlformats.org/officeDocument/2006/relationships/hyperlink" Target="https://www.nalog.gov.ru/rn77/taxation/taxes/nds_usn/" TargetMode="External"/><Relationship Id="rId4" Type="http://schemas.openxmlformats.org/officeDocument/2006/relationships/hyperlink" Target="https://ing.gge.ru/upload/iblock/82d/qrsbhoh1aeisi77r3eikx10pw4s4ut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1"/>
  <sheetViews>
    <sheetView workbookViewId="0" showGridLines="0" zoomScale="100" zoomScaleNormal="100"/>
  </sheetViews>
  <sheetFormatPr defaultRowHeight="15" outlineLevelRow="0" outlineLevelCol="0" x14ac:dyDescent="55"/>
  <cols>
    <col min="1" max="1" width="54" customWidth="1"/>
    <col min="2" max="2" width="23" customWidth="1"/>
    <col min="3" max="3" width="63" customWidth="1"/>
  </cols>
  <sheetData>
    <row r="2" ht="30" customHeight="1" spans="1:1" x14ac:dyDescent="0.25">
      <c r="A2" s="1" t="s">
        <v>0</v>
      </c>
    </row>
    <row r="4" ht="34" customHeight="1" spans="1:3" x14ac:dyDescent="0.25">
      <c r="A4" s="2" t="s">
        <v>1</v>
      </c>
      <c r="B4" s="2" t="s">
        <v>2</v>
      </c>
      <c r="C4" s="2" t="s">
        <v>3</v>
      </c>
    </row>
    <row r="5" ht="34" customHeight="1" spans="1:3" x14ac:dyDescent="0.25">
      <c r="A5" s="3" t="s">
        <v>4</v>
      </c>
      <c r="B5" s="4">
        <v>30000</v>
      </c>
      <c r="C5" s="3" t="s">
        <v>5</v>
      </c>
    </row>
    <row r="6" ht="34" customHeight="1" spans="1:3" x14ac:dyDescent="0.25">
      <c r="A6" s="3" t="s">
        <v>6</v>
      </c>
      <c r="B6" s="4">
        <v>10000</v>
      </c>
      <c r="C6" s="3" t="s">
        <v>7</v>
      </c>
    </row>
    <row r="7" ht="34" customHeight="1" spans="1:3" x14ac:dyDescent="0.25">
      <c r="A7" s="3" t="s">
        <v>8</v>
      </c>
      <c r="B7" s="4">
        <v>2000</v>
      </c>
      <c r="C7" s="3" t="s">
        <v>9</v>
      </c>
    </row>
    <row r="8" ht="34" customHeight="1" spans="1:3" x14ac:dyDescent="0.25">
      <c r="A8" s="3" t="s">
        <v>10</v>
      </c>
      <c r="B8" s="4">
        <v>60000</v>
      </c>
      <c r="C8" s="3" t="s">
        <v>11</v>
      </c>
    </row>
    <row r="9" ht="34" customHeight="1" spans="1:3" x14ac:dyDescent="0.25">
      <c r="A9" s="3" t="s">
        <v>12</v>
      </c>
      <c r="B9" s="4">
        <v>0</v>
      </c>
      <c r="C9" s="3" t="s">
        <v>13</v>
      </c>
    </row>
    <row r="10" ht="34" customHeight="1" spans="1:3" x14ac:dyDescent="0.25">
      <c r="A10" s="3" t="s">
        <v>14</v>
      </c>
      <c r="B10" s="4">
        <v>20000</v>
      </c>
      <c r="C10" s="3" t="s">
        <v>15</v>
      </c>
    </row>
    <row r="11" ht="34" customHeight="1" spans="1:3" x14ac:dyDescent="0.25">
      <c r="A11" s="3" t="s">
        <v>16</v>
      </c>
      <c r="B11" s="4">
        <v>10000</v>
      </c>
      <c r="C11" s="3" t="s">
        <v>15</v>
      </c>
    </row>
    <row r="12" ht="34" customHeight="1" spans="1:3" x14ac:dyDescent="0.25">
      <c r="A12" s="3" t="s">
        <v>17</v>
      </c>
      <c r="B12" s="5">
        <v>0.1712</v>
      </c>
      <c r="C12" s="3" t="s">
        <v>18</v>
      </c>
    </row>
    <row r="13" ht="34" customHeight="1" spans="1:3" x14ac:dyDescent="0.25">
      <c r="A13" s="3" t="s">
        <v>19</v>
      </c>
      <c r="B13" s="5">
        <v>0.15</v>
      </c>
      <c r="C13" s="3" t="s">
        <v>18</v>
      </c>
    </row>
    <row r="14" ht="34" customHeight="1" spans="1:3" x14ac:dyDescent="0.25">
      <c r="A14" s="3" t="s">
        <v>20</v>
      </c>
      <c r="B14" s="5">
        <v>0.22</v>
      </c>
      <c r="C14" s="3" t="s">
        <v>21</v>
      </c>
    </row>
    <row r="16" ht="34" customHeight="1" spans="1:3" x14ac:dyDescent="0.25">
      <c r="A16" s="3" t="s">
        <v>22</v>
      </c>
      <c r="B16" s="6">
        <f>SUM(B5:B6,B8:B11)</f>
        <v>130000</v>
      </c>
      <c r="C16" s="3" t="s">
        <v>23</v>
      </c>
    </row>
    <row r="17" ht="34" customHeight="1" spans="1:3" x14ac:dyDescent="0.25">
      <c r="A17" s="3" t="s">
        <v>24</v>
      </c>
      <c r="B17" s="6">
        <f>B6-B7</f>
        <v>8000</v>
      </c>
      <c r="C17" s="3" t="s">
        <v>25</v>
      </c>
    </row>
    <row r="18" ht="34" customHeight="1" spans="1:3" x14ac:dyDescent="0.25">
      <c r="A18" s="3" t="s">
        <v>26</v>
      </c>
      <c r="B18" s="6">
        <f>B10*B12</f>
        <v>3424</v>
      </c>
      <c r="C18" s="3" t="s">
        <v>27</v>
      </c>
    </row>
    <row r="19" ht="34" customHeight="1" spans="1:3" x14ac:dyDescent="0.25">
      <c r="A19" s="3" t="s">
        <v>28</v>
      </c>
      <c r="B19" s="6">
        <f>B11*B13</f>
        <v>1500</v>
      </c>
      <c r="C19" s="3" t="s">
        <v>29</v>
      </c>
    </row>
    <row r="20" ht="34" customHeight="1" spans="1:3" x14ac:dyDescent="0.25">
      <c r="A20" s="3" t="s">
        <v>30</v>
      </c>
      <c r="B20" s="6">
        <f>SUM(B8:B9,B17:B19)</f>
        <v>72924</v>
      </c>
      <c r="C20" s="3" t="s">
        <v>31</v>
      </c>
    </row>
    <row r="21" ht="34" customHeight="1" spans="1:3" x14ac:dyDescent="0.25">
      <c r="A21" s="3" t="s">
        <v>32</v>
      </c>
      <c r="B21" s="6">
        <f>ROUND(B20*B14,2)</f>
        <v>16043.28</v>
      </c>
      <c r="C21" s="3" t="s">
        <v>33</v>
      </c>
    </row>
    <row r="22" ht="34" customHeight="1" spans="1:3" x14ac:dyDescent="0.25">
      <c r="A22" s="7" t="s">
        <v>34</v>
      </c>
      <c r="B22" s="8">
        <f>B16+B21</f>
        <v>146043.28</v>
      </c>
      <c r="C22" s="7" t="s">
        <v>35</v>
      </c>
    </row>
    <row r="24" ht="34" customHeight="1" spans="1:2" x14ac:dyDescent="0.25">
      <c r="A24" s="3" t="s">
        <v>36</v>
      </c>
      <c r="B24" s="9">
        <v>0.05</v>
      </c>
    </row>
    <row r="25" ht="34" customHeight="1" spans="1:3" x14ac:dyDescent="0.25">
      <c r="A25" s="3" t="s">
        <v>37</v>
      </c>
      <c r="B25" s="6">
        <f>ROUND(B22*B24,2)</f>
        <v>7302.16</v>
      </c>
      <c r="C25" s="3" t="s">
        <v>38</v>
      </c>
    </row>
    <row r="26" ht="34" customHeight="1" spans="1:3" x14ac:dyDescent="0.25">
      <c r="A26" s="7" t="s">
        <v>39</v>
      </c>
      <c r="B26" s="8">
        <f>B22+B25</f>
        <v>153345.44</v>
      </c>
      <c r="C26" s="7" t="s">
        <v>40</v>
      </c>
    </row>
    <row r="28" ht="34" customHeight="1" spans="1:2" x14ac:dyDescent="0.25">
      <c r="A28" s="3" t="s">
        <v>36</v>
      </c>
      <c r="B28" s="9">
        <v>0.07</v>
      </c>
    </row>
    <row r="29" ht="34" customHeight="1" spans="1:3" x14ac:dyDescent="0.25">
      <c r="A29" s="3" t="s">
        <v>41</v>
      </c>
      <c r="B29" s="6">
        <f>ROUND(B22*B28,2)</f>
        <v>10223.03</v>
      </c>
      <c r="C29" s="3" t="s">
        <v>42</v>
      </c>
    </row>
    <row r="30" ht="34" customHeight="1" spans="1:3" x14ac:dyDescent="0.25">
      <c r="A30" s="7" t="s">
        <v>43</v>
      </c>
      <c r="B30" s="8">
        <f>B22+B29</f>
        <v>156266.31</v>
      </c>
      <c r="C30" s="7" t="s">
        <v>40</v>
      </c>
    </row>
    <row r="32" ht="34" customHeight="1" spans="1:2" x14ac:dyDescent="0.25">
      <c r="A32" s="3" t="s">
        <v>36</v>
      </c>
      <c r="B32" s="9">
        <v>0.22</v>
      </c>
    </row>
    <row r="33" ht="34" customHeight="1" spans="1:3" x14ac:dyDescent="0.25">
      <c r="A33" s="3" t="s">
        <v>44</v>
      </c>
      <c r="B33" s="6">
        <f>ROUND(B16*B32,2)</f>
        <v>28600</v>
      </c>
      <c r="C33" s="3" t="s">
        <v>45</v>
      </c>
    </row>
    <row r="34" ht="34" customHeight="1" spans="1:3" x14ac:dyDescent="0.25">
      <c r="A34" s="7" t="s">
        <v>46</v>
      </c>
      <c r="B34" s="8">
        <f>B16+B33</f>
        <v>158600</v>
      </c>
      <c r="C34" s="7" t="s">
        <v>47</v>
      </c>
    </row>
    <row r="37" ht="34" customHeight="1" spans="1:3" x14ac:dyDescent="0.25">
      <c r="A37" s="3" t="s">
        <v>48</v>
      </c>
      <c r="B37" s="6">
        <f>B8*(1+B14)</f>
        <v>73200</v>
      </c>
      <c r="C37" s="3" t="s">
        <v>49</v>
      </c>
    </row>
    <row r="38" ht="34" customHeight="1" spans="1:3" x14ac:dyDescent="0.25">
      <c r="A38" s="3" t="s">
        <v>50</v>
      </c>
      <c r="B38" s="6">
        <f>ROUND(B37*B14/(1+B14),2)</f>
        <v>13200</v>
      </c>
      <c r="C38" s="3" t="s">
        <v>51</v>
      </c>
    </row>
    <row r="39" ht="34" customHeight="1" spans="1:3" x14ac:dyDescent="0.25">
      <c r="A39" s="3" t="s">
        <v>52</v>
      </c>
      <c r="B39" s="6">
        <f>B16+B38</f>
        <v>143200</v>
      </c>
      <c r="C39" s="3" t="s">
        <v>53</v>
      </c>
    </row>
    <row r="40" ht="34" customHeight="1" spans="1:3" x14ac:dyDescent="0.25">
      <c r="A40" s="3" t="s">
        <v>54</v>
      </c>
      <c r="B40" s="6">
        <f>B21-B38</f>
        <v>2843.2800000000007</v>
      </c>
      <c r="C40" s="3" t="s">
        <v>55</v>
      </c>
    </row>
    <row r="41" ht="34" customHeight="1" spans="1:3" x14ac:dyDescent="0.25">
      <c r="A41" s="7" t="s">
        <v>56</v>
      </c>
      <c r="B41" s="8">
        <f>B39+B40</f>
        <v>146043.28</v>
      </c>
      <c r="C41" s="7" t="s">
        <v>57</v>
      </c>
    </row>
    <row r="42" ht="34" customHeight="1" spans="1:3" x14ac:dyDescent="0.25">
      <c r="A42" s="3" t="s">
        <v>58</v>
      </c>
      <c r="B42" s="6">
        <f>ROUND((B37+B9+B17+B18+B19)*B14,2)</f>
        <v>18947.28</v>
      </c>
      <c r="C42" s="3" t="s">
        <v>59</v>
      </c>
    </row>
    <row r="43" ht="34" customHeight="1" spans="1:3" x14ac:dyDescent="0.25">
      <c r="A43" s="3" t="s">
        <v>60</v>
      </c>
      <c r="B43" s="6">
        <f>B39+B42</f>
        <v>162147.28</v>
      </c>
      <c r="C43" s="3" t="s">
        <v>61</v>
      </c>
    </row>
    <row r="44" ht="34" customHeight="1" spans="1:3" x14ac:dyDescent="0.25">
      <c r="A44" s="3" t="s">
        <v>62</v>
      </c>
      <c r="B44" s="6">
        <f>B43-B41</f>
        <v>16104</v>
      </c>
      <c r="C44" s="3" t="s">
        <v>63</v>
      </c>
    </row>
    <row r="46" ht="34" customHeight="1" spans="1:3" x14ac:dyDescent="0.25">
      <c r="A46" s="3" t="s">
        <v>64</v>
      </c>
      <c r="B46" s="3" t="s">
        <v>65</v>
      </c>
      <c r="C46" s="3" t="s">
        <v>66</v>
      </c>
    </row>
    <row r="47" ht="34" customHeight="1" spans="1:2" x14ac:dyDescent="0.25">
      <c r="A47" s="3" t="s">
        <v>67</v>
      </c>
      <c r="B47" s="10">
        <v>200</v>
      </c>
    </row>
    <row r="48" ht="34" customHeight="1" spans="1:2" x14ac:dyDescent="0.25">
      <c r="A48" s="3" t="s">
        <v>68</v>
      </c>
      <c r="B48" s="11">
        <v>100</v>
      </c>
    </row>
    <row r="49" ht="34" customHeight="1" spans="1:3" x14ac:dyDescent="0.25">
      <c r="A49" s="3" t="s">
        <v>69</v>
      </c>
      <c r="B49" s="12">
        <f>B47/B48</f>
        <v>2</v>
      </c>
      <c r="C49" s="3" t="s">
        <v>70</v>
      </c>
    </row>
    <row r="51" ht="70" customHeight="1" spans="1:3" x14ac:dyDescent="0.25">
      <c r="A51" s="3" t="s">
        <v>71</v>
      </c>
      <c r="B51" s="3"/>
      <c r="C51" s="3" t="s">
        <v>72</v>
      </c>
    </row>
  </sheetData>
  <pageMargins left="0.25" right="0.25" top="0.35" bottom="0.35" header="0.1" footer="0.1"/>
  <pageSetup paperSize="9" orientation="portrait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 showGridLines="0" zoomScale="100" zoomScaleNormal="100"/>
  </sheetViews>
  <sheetFormatPr defaultRowHeight="15" outlineLevelRow="0" outlineLevelCol="0" x14ac:dyDescent="55"/>
  <cols>
    <col min="1" max="1" width="42" customWidth="1"/>
    <col min="2" max="2" width="62" customWidth="1"/>
    <col min="3" max="3" width="58" customWidth="1"/>
    <col min="4" max="4" width="16" customWidth="1"/>
  </cols>
  <sheetData>
    <row r="2" ht="30" customHeight="1" spans="1:1" x14ac:dyDescent="0.25">
      <c r="A2" s="1" t="s">
        <v>73</v>
      </c>
    </row>
    <row r="4" ht="34" customHeight="1" spans="1:4" x14ac:dyDescent="0.25">
      <c r="A4" s="2" t="s">
        <v>74</v>
      </c>
      <c r="B4" s="2" t="s">
        <v>75</v>
      </c>
      <c r="C4" s="2" t="s">
        <v>76</v>
      </c>
      <c r="D4" s="2" t="s">
        <v>77</v>
      </c>
    </row>
    <row r="5" ht="62" customHeight="1" spans="1:4" x14ac:dyDescent="0.25">
      <c r="A5" s="3" t="s">
        <v>78</v>
      </c>
      <c r="B5" s="3" t="s">
        <v>79</v>
      </c>
      <c r="C5" s="3" t="s">
        <v>80</v>
      </c>
      <c r="D5" s="13">
        <v>46300</v>
      </c>
    </row>
    <row r="6" ht="62" customHeight="1" spans="1:4" x14ac:dyDescent="0.25">
      <c r="A6" s="3" t="s">
        <v>81</v>
      </c>
      <c r="B6" s="3" t="s">
        <v>82</v>
      </c>
      <c r="C6" s="3" t="s">
        <v>80</v>
      </c>
      <c r="D6" s="13">
        <v>46300</v>
      </c>
    </row>
    <row r="7" ht="62" customHeight="1" spans="1:4" x14ac:dyDescent="0.25">
      <c r="A7" s="3" t="s">
        <v>83</v>
      </c>
      <c r="B7" s="3" t="s">
        <v>84</v>
      </c>
      <c r="C7" s="3" t="s">
        <v>80</v>
      </c>
      <c r="D7" s="13">
        <v>46300</v>
      </c>
    </row>
    <row r="8" ht="62" customHeight="1" spans="1:4" x14ac:dyDescent="0.25">
      <c r="A8" s="3" t="s">
        <v>85</v>
      </c>
      <c r="B8" s="3" t="s">
        <v>86</v>
      </c>
      <c r="C8" s="3" t="s">
        <v>80</v>
      </c>
      <c r="D8" s="13">
        <v>46300</v>
      </c>
    </row>
    <row r="9" ht="62" customHeight="1" spans="1:4" x14ac:dyDescent="0.25">
      <c r="A9" s="3" t="s">
        <v>87</v>
      </c>
      <c r="B9" s="3" t="s">
        <v>88</v>
      </c>
      <c r="C9" s="3" t="s">
        <v>89</v>
      </c>
      <c r="D9" s="13">
        <v>46300</v>
      </c>
    </row>
  </sheetData>
  <hyperlinks>
    <hyperlink ref="C5" r:id="rId1"/>
    <hyperlink ref="C6" r:id="rId2"/>
    <hyperlink ref="C7" r:id="rId3"/>
    <hyperlink ref="C8" r:id="rId4"/>
  </hyperlinks>
  <pageMargins left="0.25" right="0.25" top="0.35" bottom="0.35" header="0.1" footer="0.1"/>
  <pageSetup paperSize="9" orientation="landscape" horizontalDpi="4294967295" verticalDpi="4294967295" scale="100" fitToWidth="1" fitToHeight="0" firstPageNumber="1" useFirstPageNumber="1" copies="1"/>
  <headerFooter>
    <oddFooter>Сметрикс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2026-10-05T14:21:18Z</dcterms:created>
  <dcterms:modified xsi:type="dcterms:W3CDTF">2026-10-05T14:21:18Z</dcterms:modified>
</cp:coreProperties>
</file>