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'ВОР'!$A1:$F22</definedName>
    <definedName name="_xlnm.Print_Titles" localSheetId="0">'ВОР'!$12:$12</definedName>
    <definedName name="_xlnm.Print_Area" localSheetId="1">'Выбор'!$A1:$E14</definedName>
    <definedName name="_xlnm.Print_Area" localSheetId="2">'Ресурсы'!$A1:$G19</definedName>
    <definedName name="_xlnm.Print_Area" localSheetId="3">'Проверка'!$A1:$C16</definedName>
  </definedNames>
  <calcPr calcId="171027" fullCalcOnLoad="1"/>
</workbook>
</file>

<file path=xl/sharedStrings.xml><?xml version="1.0" encoding="utf-8"?>
<sst xmlns="http://schemas.openxmlformats.org/spreadsheetml/2006/main" count="123" uniqueCount="82">
  <si>
    <t>Усиление проёма: ведомость работ</t>
  </si>
  <si>
    <t>Бланк проверки. Жёлтые поля заполняют по проекту; расчёт ресурсов предусмотрен для обрамления уголком.</t>
  </si>
  <si>
    <t>Объект</t>
  </si>
  <si>
    <t/>
  </si>
  <si>
    <t>Лист и узел проекта</t>
  </si>
  <si>
    <t>Материал стены</t>
  </si>
  <si>
    <t>Вид усиления</t>
  </si>
  <si>
    <t>База</t>
  </si>
  <si>
    <t>ФСНБ-2022</t>
  </si>
  <si>
    <t>Редакция сборника</t>
  </si>
  <si>
    <t>Составил</t>
  </si>
  <si>
    <t>Проверил / дата</t>
  </si>
  <si>
    <t>Наименование работы</t>
  </si>
  <si>
    <t>Ед. изм.</t>
  </si>
  <si>
    <t>Масса, кг</t>
  </si>
  <si>
    <t>Объём, т</t>
  </si>
  <si>
    <t>Шифр ГЭСНр</t>
  </si>
  <si>
    <t>Основание</t>
  </si>
  <si>
    <t>Итого масса работ, т</t>
  </si>
  <si>
    <t>Итог объёма не является стоимостью. Разные способы усиления оформляют отдельными строками. Для расчёта ресурсов ниже используется первая строка.</t>
  </si>
  <si>
    <t>Сметчик: __________________   Проверяющий: __________________   Дата: __________________</t>
  </si>
  <si>
    <t>Выбор нормы по проектному решению</t>
  </si>
  <si>
    <t>Все варианты имеют измеритель т. Материал стены, назначение узла и редакцию сборника подтверждают до расчёта.</t>
  </si>
  <si>
    <t>Условие</t>
  </si>
  <si>
    <t>База и шифр</t>
  </si>
  <si>
    <t>Измеритель</t>
  </si>
  <si>
    <t>Состав работ</t>
  </si>
  <si>
    <t>Статус проверки</t>
  </si>
  <si>
    <t>Обрамление угловой сталью</t>
  </si>
  <si>
    <t>ГЭСНр 56-01-023-01</t>
  </si>
  <si>
    <t>т</t>
  </si>
  <si>
    <t>Отбивка штукатурки, установка со сваркой</t>
  </si>
  <si>
    <t>Перемычка в существующей стене</t>
  </si>
  <si>
    <t>ГЭСНр 53-01-024-01</t>
  </si>
  <si>
    <t>Гнёзда, борозды, отверстия, заготовка, установка, заделка</t>
  </si>
  <si>
    <t>Обойма кирпичной стены</t>
  </si>
  <si>
    <t>ГЭСН 46-01-004-02</t>
  </si>
  <si>
    <t>Пробивка, заготовка, установка, резка, сварка, заделка</t>
  </si>
  <si>
    <t>Тяжи кирпичной стены</t>
  </si>
  <si>
    <t>ГЭСН 46-01-004-03</t>
  </si>
  <si>
    <t>Каркас кирпичной стены</t>
  </si>
  <si>
    <t>ГЭСН 46-01-004-04</t>
  </si>
  <si>
    <t>Отбивка, борозды, срубка углов простенка, накладки, заделка</t>
  </si>
  <si>
    <t>Разгрузочные балки кирпичной стены</t>
  </si>
  <si>
    <t>ГЭСН 46-01-004-05</t>
  </si>
  <si>
    <t>Сквозные отверстия, борозды, резка, укладка балок, заделка</t>
  </si>
  <si>
    <t>Перемычка и разгрузочные балки: полный перечень материалов и указания сборника проверяют отдельно. Автоматического итога их ресурсов в этом файле нет.</t>
  </si>
  <si>
    <t>Ресурсы обрамления угловой сталью</t>
  </si>
  <si>
    <t>ГЭСНр 56-01-023-01, ФСНБ-2022. Расчёт включается только для первой строки ВОР с этим шифром и числовой массой.</t>
  </si>
  <si>
    <t>Код ресурса</t>
  </si>
  <si>
    <t>Наименование</t>
  </si>
  <si>
    <t>Норма на т работ</t>
  </si>
  <si>
    <t>Объём работ, т</t>
  </si>
  <si>
    <t>Расход ресурса</t>
  </si>
  <si>
    <t>Источник</t>
  </si>
  <si>
    <t>08.3.08.02-0004</t>
  </si>
  <si>
    <t>Уголок стальной горячекатаный</t>
  </si>
  <si>
    <t>08.3.07.01-0060</t>
  </si>
  <si>
    <t>Прокат стальной полосовой</t>
  </si>
  <si>
    <t>01.7.11.07-0054</t>
  </si>
  <si>
    <t>Электроды сварочные</t>
  </si>
  <si>
    <t>1-100-34</t>
  </si>
  <si>
    <t>Затраты труда рабочих</t>
  </si>
  <si>
    <t>чел.-ч</t>
  </si>
  <si>
    <t>Расход уголка и полосы, т</t>
  </si>
  <si>
    <t>Нормативный расход стали, кг</t>
  </si>
  <si>
    <t>Установленная масса, кг</t>
  </si>
  <si>
    <t>Электроды, кг</t>
  </si>
  <si>
    <t>Установленная масса определяет объём работ. Нормативный расход стали не подставляют вместо массы конструкции и не начисляют второй поставкой.</t>
  </si>
  <si>
    <t>Другой шифр первой строки, в том числе перемычка 53-01-024-01, отключает ресурсный расчёт. Металл перемычки проверяют по проекту и полному составу сборника.</t>
  </si>
  <si>
    <t>Проверка перед выпуском сметы</t>
  </si>
  <si>
    <t>Проверяющий заполняет статус и основание. Учебный пример не заменяет проверку документации своего объекта.</t>
  </si>
  <si>
    <t>Что проверить</t>
  </si>
  <si>
    <t>Статус</t>
  </si>
  <si>
    <t>Основание / замечание</t>
  </si>
  <si>
    <t>Материал стены и назначение узла соответствуют норме</t>
  </si>
  <si>
    <t>Масса установленного комплекта подтверждена спецификацией</t>
  </si>
  <si>
    <t>Зафиксированы база и редакция применяемого сборника</t>
  </si>
  <si>
    <t>Сталь, сварка, борозды и заделка не учтены дважды</t>
  </si>
  <si>
    <t>Самостоятельные дополнительные работы имеют объём и основание</t>
  </si>
  <si>
    <t>Полный состав ресурсов перемычки и разгрузочных балок проверен</t>
  </si>
  <si>
    <t>Базисные цены отделены от текущего расчёта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</si>
</sst>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###"/>
    <numFmt numFmtId="165" formatCode="0.000"/>
    <numFmt numFmtId="166" formatCode="0.0000"/>
    <numFmt numFmtId="167" formatCode="0.000000"/>
    <numFmt numFmtId="168" formatCode="0.0"/>
  </numFmts>
  <fonts count="4" x14ac:knownFonts="1">
    <font>
      <color theme="1"/>
      <family val="2"/>
      <scheme val="minor"/>
      <sz val="11"/>
      <name val="Calibri"/>
    </font>
    <font>
      <b/>
      <color rgb="FF49342C"/>
      <sz val="14"/>
      <name val="Arial"/>
    </font>
    <font>
      <color rgb="FF292420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3D5"/>
      </patternFill>
    </fill>
    <fill>
      <patternFill patternType="solid">
        <fgColor rgb="FF4934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/>
    <xf numFmtId="164" fontId="0" fillId="2" borderId="0" xfId="0" applyNumberFormat="1" applyFill="1"/>
    <xf numFmtId="165" fontId="2" fillId="0" borderId="0" xfId="0" applyNumberFormat="1" applyFont="1" applyAlignment="1">
      <alignment horizontal="right" vertical="center" wrapText="1"/>
    </xf>
    <xf numFmtId="164" fontId="0" fillId="0" borderId="0" xfId="0" applyNumberFormat="1"/>
    <xf numFmtId="166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168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2"/>
  <sheetViews>
    <sheetView workbookViewId="0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10" customWidth="1"/>
    <col min="3" max="4" width="18" customWidth="1"/>
    <col min="5" max="5" width="25" customWidth="1"/>
    <col min="6" max="6" width="40" customWidth="1"/>
  </cols>
  <sheetData>
    <row r="2" ht="26" customHeight="1" spans="1:1" x14ac:dyDescent="0.25">
      <c r="A2" s="1" t="s">
        <v>0</v>
      </c>
    </row>
    <row r="4" ht="32" customHeight="1" spans="1:1" x14ac:dyDescent="0.25">
      <c r="A4" s="2" t="s">
        <v>1</v>
      </c>
    </row>
    <row r="6" ht="26" customHeight="1" spans="1:6" x14ac:dyDescent="0.25">
      <c r="A6" s="2" t="s">
        <v>2</v>
      </c>
      <c r="C6" s="3" t="s">
        <v>3</v>
      </c>
      <c r="D6" s="2" t="s">
        <v>4</v>
      </c>
      <c r="F6" s="3" t="s">
        <v>3</v>
      </c>
    </row>
    <row r="7" ht="26" customHeight="1" spans="1:6" x14ac:dyDescent="0.25">
      <c r="A7" s="2" t="s">
        <v>5</v>
      </c>
      <c r="C7" s="3" t="s">
        <v>3</v>
      </c>
      <c r="D7" s="2" t="s">
        <v>6</v>
      </c>
      <c r="F7" s="3" t="s">
        <v>3</v>
      </c>
    </row>
    <row r="8" ht="26" customHeight="1" spans="1:6" x14ac:dyDescent="0.25">
      <c r="A8" s="2" t="s">
        <v>7</v>
      </c>
      <c r="C8" s="3" t="s">
        <v>8</v>
      </c>
      <c r="D8" s="2" t="s">
        <v>9</v>
      </c>
      <c r="F8" s="3" t="s">
        <v>3</v>
      </c>
    </row>
    <row r="9" ht="26" customHeight="1" spans="1:6" x14ac:dyDescent="0.25">
      <c r="A9" s="2" t="s">
        <v>10</v>
      </c>
      <c r="C9" s="3" t="s">
        <v>3</v>
      </c>
      <c r="D9" s="2" t="s">
        <v>11</v>
      </c>
      <c r="F9" s="3" t="s">
        <v>3</v>
      </c>
    </row>
    <row r="12" ht="30" customHeight="1" spans="1:6" x14ac:dyDescent="0.25">
      <c r="A12" s="4" t="s">
        <v>12</v>
      </c>
      <c r="B12" s="4" t="s">
        <v>13</v>
      </c>
      <c r="C12" s="4" t="s">
        <v>14</v>
      </c>
      <c r="D12" s="4" t="s">
        <v>15</v>
      </c>
      <c r="E12" s="4" t="s">
        <v>16</v>
      </c>
      <c r="F12" s="4" t="s">
        <v>17</v>
      </c>
    </row>
    <row r="13" ht="45" customHeight="1" spans="1:6" x14ac:dyDescent="0.25">
      <c r="A13" s="5"/>
      <c r="B13" s="5"/>
      <c r="C13" s="6"/>
      <c r="D13" s="7" t="str">
        <f>IF(ISNUMBER(C13),C13/1000,"")</f>
        <v/>
      </c>
      <c r="E13" s="5"/>
      <c r="F13" s="5"/>
    </row>
    <row r="14" ht="45" customHeight="1" spans="1:6" x14ac:dyDescent="0.25">
      <c r="A14" s="5"/>
      <c r="B14" s="5"/>
      <c r="C14" s="6"/>
      <c r="D14" s="7" t="str">
        <f>IF(ISNUMBER(C14),C14/1000,"")</f>
        <v/>
      </c>
      <c r="E14" s="5"/>
      <c r="F14" s="5"/>
    </row>
    <row r="15" ht="45" customHeight="1" spans="1:6" x14ac:dyDescent="0.25">
      <c r="A15" s="5"/>
      <c r="B15" s="5"/>
      <c r="C15" s="6"/>
      <c r="D15" s="7" t="str">
        <f>IF(ISNUMBER(C15),C15/1000,"")</f>
        <v/>
      </c>
      <c r="E15" s="5"/>
      <c r="F15" s="5"/>
    </row>
    <row r="16" ht="45" customHeight="1" spans="1:6" x14ac:dyDescent="0.25">
      <c r="A16" s="5"/>
      <c r="B16" s="5"/>
      <c r="C16" s="6"/>
      <c r="D16" s="7" t="str">
        <f>IF(ISNUMBER(C16),C16/1000,"")</f>
        <v/>
      </c>
      <c r="E16" s="5"/>
      <c r="F16" s="5"/>
    </row>
    <row r="17" ht="45" customHeight="1" spans="1:6" x14ac:dyDescent="0.25">
      <c r="A17" s="5"/>
      <c r="B17" s="5"/>
      <c r="C17" s="6"/>
      <c r="D17" s="7" t="str">
        <f>IF(ISNUMBER(C17),C17/1000,"")</f>
        <v/>
      </c>
      <c r="E17" s="5"/>
      <c r="F17" s="5"/>
    </row>
    <row r="18" ht="26" customHeight="1" spans="1:4" x14ac:dyDescent="0.25">
      <c r="A18" s="2" t="s">
        <v>18</v>
      </c>
      <c r="C18" s="8"/>
      <c r="D18" s="7" t="str">
        <f>IF(COUNT(D13:D17)=0,"",SUM(D13:D17))</f>
        <v/>
      </c>
    </row>
    <row r="20" ht="32" customHeight="1" spans="1:6" x14ac:dyDescent="0.25">
      <c r="A20" s="2" t="s">
        <v>19</v>
      </c>
      <c r="B20" s="2"/>
      <c r="C20" s="2"/>
      <c r="D20" s="2"/>
      <c r="E20" s="2"/>
      <c r="F20" s="2"/>
    </row>
    <row r="22" ht="32" customHeight="1" spans="1:6" x14ac:dyDescent="0.25">
      <c r="A22" s="2" t="s">
        <v>20</v>
      </c>
      <c r="B22" s="2"/>
      <c r="C22" s="2"/>
      <c r="D22" s="2"/>
      <c r="E22" s="2"/>
      <c r="F22" s="2"/>
    </row>
  </sheetData>
  <mergeCells count="2">
    <mergeCell ref="A20:F20"/>
    <mergeCell ref="A22:F22"/>
  </mergeCells>
  <dataValidations count="1">
    <dataValidation type="decimal" operator="greaterThanOrEqual" allowBlank="1" showErrorMessage="1" errorTitle="Проверьте массу" error="Введите неотрицательное число в кг." sqref="C13:C17">
      <formula1>0</formula1>
    </dataValidation>
  </dataValidation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26" customWidth="1"/>
    <col min="3" max="3" width="10" customWidth="1"/>
    <col min="4" max="4" width="72" customWidth="1"/>
    <col min="5" max="5" width="34" customWidth="1"/>
  </cols>
  <sheetData>
    <row r="2" ht="26" customHeight="1" spans="1:1" x14ac:dyDescent="0.25">
      <c r="A2" s="1" t="s">
        <v>21</v>
      </c>
    </row>
    <row r="4" ht="32" customHeight="1" spans="1:1" x14ac:dyDescent="0.25">
      <c r="A4" s="2" t="s">
        <v>22</v>
      </c>
    </row>
    <row r="6" ht="30" customHeight="1" spans="1:5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</row>
    <row r="7" ht="58" customHeight="1" spans="1:5" x14ac:dyDescent="0.25">
      <c r="A7" s="2" t="s">
        <v>28</v>
      </c>
      <c r="B7" s="2" t="s">
        <v>29</v>
      </c>
      <c r="C7" s="2" t="s">
        <v>30</v>
      </c>
      <c r="D7" s="2" t="s">
        <v>31</v>
      </c>
      <c r="E7" s="3" t="s">
        <v>3</v>
      </c>
    </row>
    <row r="8" ht="58" customHeight="1" spans="1:5" x14ac:dyDescent="0.25">
      <c r="A8" s="2" t="s">
        <v>32</v>
      </c>
      <c r="B8" s="2" t="s">
        <v>33</v>
      </c>
      <c r="C8" s="2" t="s">
        <v>30</v>
      </c>
      <c r="D8" s="2" t="s">
        <v>34</v>
      </c>
      <c r="E8" s="3" t="s">
        <v>3</v>
      </c>
    </row>
    <row r="9" ht="58" customHeight="1" spans="1:5" x14ac:dyDescent="0.25">
      <c r="A9" s="2" t="s">
        <v>35</v>
      </c>
      <c r="B9" s="2" t="s">
        <v>36</v>
      </c>
      <c r="C9" s="2" t="s">
        <v>30</v>
      </c>
      <c r="D9" s="2" t="s">
        <v>37</v>
      </c>
      <c r="E9" s="3" t="s">
        <v>3</v>
      </c>
    </row>
    <row r="10" ht="58" customHeight="1" spans="1:5" x14ac:dyDescent="0.25">
      <c r="A10" s="2" t="s">
        <v>38</v>
      </c>
      <c r="B10" s="2" t="s">
        <v>39</v>
      </c>
      <c r="C10" s="2" t="s">
        <v>30</v>
      </c>
      <c r="D10" s="2" t="s">
        <v>37</v>
      </c>
      <c r="E10" s="3" t="s">
        <v>3</v>
      </c>
    </row>
    <row r="11" ht="58" customHeight="1" spans="1:5" x14ac:dyDescent="0.25">
      <c r="A11" s="2" t="s">
        <v>40</v>
      </c>
      <c r="B11" s="2" t="s">
        <v>41</v>
      </c>
      <c r="C11" s="2" t="s">
        <v>30</v>
      </c>
      <c r="D11" s="2" t="s">
        <v>42</v>
      </c>
      <c r="E11" s="3" t="s">
        <v>3</v>
      </c>
    </row>
    <row r="12" ht="58" customHeight="1" spans="1:5" x14ac:dyDescent="0.25">
      <c r="A12" s="2" t="s">
        <v>43</v>
      </c>
      <c r="B12" s="2" t="s">
        <v>44</v>
      </c>
      <c r="C12" s="2" t="s">
        <v>30</v>
      </c>
      <c r="D12" s="2" t="s">
        <v>45</v>
      </c>
      <c r="E12" s="3" t="s">
        <v>3</v>
      </c>
    </row>
    <row r="14" ht="32" customHeight="1" spans="1:5" x14ac:dyDescent="0.25">
      <c r="A14" s="2" t="s">
        <v>46</v>
      </c>
      <c r="B14" s="2"/>
      <c r="C14" s="2"/>
      <c r="D14" s="2"/>
      <c r="E14" s="2"/>
    </row>
  </sheetData>
  <mergeCells count="1">
    <mergeCell ref="A14:E14"/>
  </mergeCell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workbookViewId="0" showGridLines="0"/>
  </sheetViews>
  <sheetFormatPr defaultRowHeight="15" outlineLevelRow="0" outlineLevelCol="0" x14ac:dyDescent="55"/>
  <cols>
    <col min="1" max="1" width="25" customWidth="1"/>
    <col min="2" max="2" width="45" customWidth="1"/>
    <col min="3" max="3" width="12" customWidth="1"/>
    <col min="4" max="4" width="21" customWidth="1"/>
    <col min="5" max="5" width="20" customWidth="1"/>
    <col min="6" max="6" width="22" customWidth="1"/>
    <col min="7" max="7" width="34" customWidth="1"/>
  </cols>
  <sheetData>
    <row r="2" ht="26" customHeight="1" spans="1:1" x14ac:dyDescent="0.25">
      <c r="A2" s="1" t="s">
        <v>47</v>
      </c>
    </row>
    <row r="4" ht="32" customHeight="1" spans="1:1" x14ac:dyDescent="0.25">
      <c r="A4" s="2" t="s">
        <v>48</v>
      </c>
    </row>
    <row r="6" ht="30" customHeight="1" spans="1:7" x14ac:dyDescent="0.25">
      <c r="A6" s="4" t="s">
        <v>49</v>
      </c>
      <c r="B6" s="4" t="s">
        <v>50</v>
      </c>
      <c r="C6" s="4" t="s">
        <v>13</v>
      </c>
      <c r="D6" s="4" t="s">
        <v>51</v>
      </c>
      <c r="E6" s="4" t="s">
        <v>52</v>
      </c>
      <c r="F6" s="4" t="s">
        <v>53</v>
      </c>
      <c r="G6" s="4" t="s">
        <v>54</v>
      </c>
    </row>
    <row r="7" ht="38" customHeight="1" spans="1:7" x14ac:dyDescent="0.25">
      <c r="A7" s="2" t="s">
        <v>55</v>
      </c>
      <c r="B7" s="2" t="s">
        <v>56</v>
      </c>
      <c r="C7" s="2" t="s">
        <v>30</v>
      </c>
      <c r="D7" s="9">
        <v>0.98</v>
      </c>
      <c r="E7" s="9" t="str">
        <f>IF(AND('ВОР'!E13="56-01-023-01",ISNUMBER('ВОР'!C13)),'ВОР'!D13,"")</f>
        <v/>
      </c>
      <c r="F7" s="9" t="str">
        <f>IF(ISNUMBER(E7),D7*E7,"")</f>
        <v/>
      </c>
      <c r="G7" s="2" t="s">
        <v>29</v>
      </c>
    </row>
    <row r="8" ht="38" customHeight="1" spans="1:7" x14ac:dyDescent="0.25">
      <c r="A8" s="2" t="s">
        <v>57</v>
      </c>
      <c r="B8" s="2" t="s">
        <v>58</v>
      </c>
      <c r="C8" s="2" t="s">
        <v>30</v>
      </c>
      <c r="D8" s="9">
        <v>0.05</v>
      </c>
      <c r="E8" s="9" t="str">
        <f>IF(AND('ВОР'!E13="56-01-023-01",ISNUMBER('ВОР'!C13)),'ВОР'!D13,"")</f>
        <v/>
      </c>
      <c r="F8" s="9" t="str">
        <f>IF(ISNUMBER(E8),D8*E8,"")</f>
        <v/>
      </c>
      <c r="G8" s="2" t="s">
        <v>29</v>
      </c>
    </row>
    <row r="9" ht="38" customHeight="1" spans="1:7" x14ac:dyDescent="0.25">
      <c r="A9" s="2" t="s">
        <v>59</v>
      </c>
      <c r="B9" s="2" t="s">
        <v>60</v>
      </c>
      <c r="C9" s="2" t="s">
        <v>30</v>
      </c>
      <c r="D9" s="9">
        <v>0.0051</v>
      </c>
      <c r="E9" s="9" t="str">
        <f>IF(AND('ВОР'!E13="56-01-023-01",ISNUMBER('ВОР'!C13)),'ВОР'!D13,"")</f>
        <v/>
      </c>
      <c r="F9" s="10" t="str">
        <f>IF(ISNUMBER(E9),D9*E9,"")</f>
        <v/>
      </c>
      <c r="G9" s="2" t="s">
        <v>29</v>
      </c>
    </row>
    <row r="10" ht="38" customHeight="1" spans="1:7" x14ac:dyDescent="0.25">
      <c r="A10" s="2" t="s">
        <v>61</v>
      </c>
      <c r="B10" s="2" t="s">
        <v>62</v>
      </c>
      <c r="C10" s="2" t="s">
        <v>63</v>
      </c>
      <c r="D10" s="9">
        <v>44</v>
      </c>
      <c r="E10" s="9" t="str">
        <f>IF(AND('ВОР'!E13="56-01-023-01",ISNUMBER('ВОР'!C13)),'ВОР'!D13,"")</f>
        <v/>
      </c>
      <c r="F10" s="11" t="str">
        <f>IF(ISNUMBER(E10),D10*E10,"")</f>
        <v/>
      </c>
      <c r="G10" s="2" t="s">
        <v>29</v>
      </c>
    </row>
    <row r="12" ht="26" customHeight="1" spans="2:6" x14ac:dyDescent="0.25">
      <c r="B12" s="2" t="s">
        <v>64</v>
      </c>
      <c r="F12" s="9" t="str">
        <f>IF(COUNT(F7:F8)=2,SUM(F7:F8),"")</f>
        <v/>
      </c>
    </row>
    <row r="13" ht="26" customHeight="1" spans="2:6" x14ac:dyDescent="0.25">
      <c r="B13" s="2" t="s">
        <v>65</v>
      </c>
      <c r="F13" s="12" t="str">
        <f>IF(ISNUMBER(F12),F12*1000,"")</f>
        <v/>
      </c>
    </row>
    <row r="14" ht="26" customHeight="1" spans="2:6" x14ac:dyDescent="0.25">
      <c r="B14" s="2" t="s">
        <v>66</v>
      </c>
      <c r="F14" s="13" t="str">
        <f>IF(ISNUMBER(E7),'ВОР'!C13,"")</f>
        <v/>
      </c>
    </row>
    <row r="15" ht="26" customHeight="1" spans="2:6" x14ac:dyDescent="0.25">
      <c r="B15" s="2" t="s">
        <v>67</v>
      </c>
      <c r="F15" s="7" t="str">
        <f>IF(ISNUMBER(F9),F9*1000,"")</f>
        <v/>
      </c>
    </row>
    <row r="17" ht="32" customHeight="1" spans="1:7" x14ac:dyDescent="0.25">
      <c r="A17" s="2" t="s">
        <v>68</v>
      </c>
      <c r="B17" s="2"/>
      <c r="C17" s="2"/>
      <c r="D17" s="2"/>
      <c r="E17" s="2"/>
      <c r="F17" s="2"/>
      <c r="G17" s="2"/>
    </row>
    <row r="19" ht="32" customHeight="1" spans="1:7" x14ac:dyDescent="0.25">
      <c r="A19" s="2" t="s">
        <v>69</v>
      </c>
      <c r="B19" s="2"/>
      <c r="C19" s="2"/>
      <c r="D19" s="2"/>
      <c r="E19" s="2"/>
      <c r="F19" s="2"/>
      <c r="G19" s="2"/>
    </row>
  </sheetData>
  <mergeCells count="2">
    <mergeCell ref="A17:G17"/>
    <mergeCell ref="A19:G19"/>
  </mergeCell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workbookViewId="0" showGridLines="0"/>
  </sheetViews>
  <sheetFormatPr defaultRowHeight="15" outlineLevelRow="0" outlineLevelCol="0" x14ac:dyDescent="55"/>
  <cols>
    <col min="1" max="1" width="70" customWidth="1"/>
    <col min="2" max="2" width="24" customWidth="1"/>
    <col min="3" max="3" width="65" customWidth="1"/>
  </cols>
  <sheetData>
    <row r="2" ht="26" customHeight="1" spans="1:1" x14ac:dyDescent="0.25">
      <c r="A2" s="1" t="s">
        <v>70</v>
      </c>
    </row>
    <row r="4" ht="32" customHeight="1" spans="1:1" x14ac:dyDescent="0.25">
      <c r="A4" s="2" t="s">
        <v>71</v>
      </c>
    </row>
    <row r="6" ht="30" customHeight="1" spans="1:3" x14ac:dyDescent="0.25">
      <c r="A6" s="4" t="s">
        <v>72</v>
      </c>
      <c r="B6" s="4" t="s">
        <v>73</v>
      </c>
      <c r="C6" s="4" t="s">
        <v>74</v>
      </c>
    </row>
    <row r="7" ht="40" customHeight="1" spans="1:3" x14ac:dyDescent="0.25">
      <c r="A7" s="2" t="s">
        <v>75</v>
      </c>
      <c r="B7" s="3" t="s">
        <v>3</v>
      </c>
      <c r="C7" s="3" t="s">
        <v>3</v>
      </c>
    </row>
    <row r="8" ht="40" customHeight="1" spans="1:3" x14ac:dyDescent="0.25">
      <c r="A8" s="2" t="s">
        <v>76</v>
      </c>
      <c r="B8" s="3" t="s">
        <v>3</v>
      </c>
      <c r="C8" s="3" t="s">
        <v>3</v>
      </c>
    </row>
    <row r="9" ht="40" customHeight="1" spans="1:3" x14ac:dyDescent="0.25">
      <c r="A9" s="2" t="s">
        <v>77</v>
      </c>
      <c r="B9" s="3" t="s">
        <v>3</v>
      </c>
      <c r="C9" s="3" t="s">
        <v>3</v>
      </c>
    </row>
    <row r="10" ht="40" customHeight="1" spans="1:3" x14ac:dyDescent="0.25">
      <c r="A10" s="2" t="s">
        <v>78</v>
      </c>
      <c r="B10" s="3" t="s">
        <v>3</v>
      </c>
      <c r="C10" s="3" t="s">
        <v>3</v>
      </c>
    </row>
    <row r="11" ht="40" customHeight="1" spans="1:3" x14ac:dyDescent="0.25">
      <c r="A11" s="2" t="s">
        <v>79</v>
      </c>
      <c r="B11" s="3" t="s">
        <v>3</v>
      </c>
      <c r="C11" s="3" t="s">
        <v>3</v>
      </c>
    </row>
    <row r="12" ht="40" customHeight="1" spans="1:3" x14ac:dyDescent="0.25">
      <c r="A12" s="2" t="s">
        <v>80</v>
      </c>
      <c r="B12" s="3" t="s">
        <v>3</v>
      </c>
      <c r="C12" s="3" t="s">
        <v>3</v>
      </c>
    </row>
    <row r="13" ht="40" customHeight="1" spans="1:3" x14ac:dyDescent="0.25">
      <c r="A13" s="2" t="s">
        <v>81</v>
      </c>
      <c r="B13" s="3" t="s">
        <v>3</v>
      </c>
      <c r="C13" s="3" t="s">
        <v>3</v>
      </c>
    </row>
    <row r="16" ht="32" customHeight="1" spans="1:3" x14ac:dyDescent="0.25">
      <c r="A16" s="2" t="s">
        <v>20</v>
      </c>
      <c r="B16" s="2"/>
      <c r="C16" s="2"/>
    </row>
  </sheetData>
  <mergeCells count="1">
    <mergeCell ref="A16:C16"/>
  </mergeCells>
  <dataValidations count="2">
    <dataValidation type="list" allowBlank="1" sqref="B10:B13">
      <formula1>"Проверено,Уточнить,Не относится"</formula1>
    </dataValidation>
    <dataValidation type="list" allowBlank="1" sqref="B7:B13">
      <formula1>"Проверено,Уточнить,Не относится"</formula1>
    </dataValidation>
  </dataValidations>
  <pageMargins left="0.3" right="0.3" top="0.4" bottom="0.4" header="0.2" footer="0.2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