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ВОР" state="visible" r:id="rId4"/>
    <sheet sheetId="2" name="Пример" state="visible" r:id="rId5"/>
    <sheet sheetId="3" name="Раскладка" state="visible" r:id="rId6"/>
    <sheet sheetId="4" name="Проверка" state="visible" r:id="rId7"/>
    <sheet sheetId="5" name="Источники" state="visible" r:id="rId8"/>
  </sheets>
  <definedNames>
    <definedName name="_xlnm.Print_Area" localSheetId="0">'ВОР'!$A1:$J14</definedName>
    <definedName name="_xlnm.Print_Area" localSheetId="1">'Пример'!$A1:$D27</definedName>
    <definedName name="_xlnm.Print_Area" localSheetId="2">'Раскладка'!$A1:$D27</definedName>
    <definedName name="_xlnm.Print_Area" localSheetId="3">'Проверка'!$A1:$D21</definedName>
    <definedName name="_xlnm.Print_Area" localSheetId="4">'Источники'!$A1:$D9</definedName>
  </definedNames>
  <calcPr calcId="171027" fullCalcOnLoad="1"/>
</workbook>
</file>

<file path=xl/comments2.xml><?xml version="1.0" encoding="utf-8"?>
<comments xmlns="http://schemas.openxmlformats.org/spreadsheetml/2006/main">
  <authors>
    <author>Author</author>
  </authors>
  <commentList>
    <comment ref="B5" authorId="0">
      <text>
        <r>
          <t>Учебные значения приведены на листе «Пример»; для работы вводят данные проектной документации.</t>
        </r>
      </text>
    </comment>
    <comment ref="B6" authorId="0">
      <text>
        <r>
          <t>Учебные значения приведены на листе «Пример»; для работы вводят данные проектной документации.</t>
        </r>
      </text>
    </comment>
    <comment ref="B7" authorId="0">
      <text>
        <r>
          <t>Учебные значения приведены на листе «Пример»; для работы вводят данные проектной документации.</t>
        </r>
      </text>
    </comment>
    <comment ref="B8" authorId="0">
      <text>
        <r>
          <t>Учебные значения приведены на листе «Пример»; для работы вводят данные проектной документации.</t>
        </r>
      </text>
    </comment>
    <comment ref="B9" authorId="0">
      <text>
        <r>
          <t>Учебные значения приведены на листе «Пример»; для работы вводят данные проектной документации.</t>
        </r>
      </text>
    </comment>
    <comment ref="B10" authorId="0">
      <text>
        <r>
          <t>Учебные значения приведены на листе «Пример»; для работы вводят данные проектной документации.</t>
        </r>
      </text>
    </comment>
    <comment ref="B11" authorId="0">
      <text>
        <r>
          <t>Учебные значения приведены на листе «Пример»; для работы вводят данные проектной документации.</t>
        </r>
      </text>
    </comment>
    <comment ref="B12" authorId="0">
      <text>
        <r>
          <t>Учебные значения приведены на листе «Пример»; для работы вводят данные проектной документации.</t>
        </r>
      </text>
    </comment>
    <comment ref="B13" authorId="0">
      <text>
        <r>
          <t>Измеритель дорожной таблицы 27-04-016: 1000 м². Для другого шифра проверьте его измеритель.</t>
        </r>
      </text>
    </comment>
  </commentList>
</comments>
</file>

<file path=xl/comments3.xml><?xml version="1.0" encoding="utf-8"?>
<comments xmlns="http://schemas.openxmlformats.org/spreadsheetml/2006/main">
  <authors>
    <author>Author</author>
  </authors>
  <commentList>
    <comment ref="B5" authorId="0">
      <text>
        <r>
          <t>Учебные значения приведены на листе «Пример»; для работы вводят данные проектной документации.</t>
        </r>
      </text>
    </comment>
    <comment ref="B6" authorId="0">
      <text>
        <r>
          <t>Учебные значения приведены на листе «Пример»; для работы вводят данные проектной документации.</t>
        </r>
      </text>
    </comment>
    <comment ref="B7" authorId="0">
      <text>
        <r>
          <t>Учебные значения приведены на листе «Пример»; для работы вводят данные проектной документации.</t>
        </r>
      </text>
    </comment>
    <comment ref="B8" authorId="0">
      <text>
        <r>
          <t>Учебные значения приведены на листе «Пример»; для работы вводят данные проектной документации.</t>
        </r>
      </text>
    </comment>
    <comment ref="B9" authorId="0">
      <text>
        <r>
          <t>Учебные значения приведены на листе «Пример»; для работы вводят данные проектной документации.</t>
        </r>
      </text>
    </comment>
    <comment ref="B10" authorId="0">
      <text>
        <r>
          <t>Учебные значения приведены на листе «Пример»; для работы вводят данные проектной документации.</t>
        </r>
      </text>
    </comment>
    <comment ref="B11" authorId="0">
      <text>
        <r>
          <t>Учебные значения приведены на листе «Пример»; для работы вводят данные проектной документации.</t>
        </r>
      </text>
    </comment>
    <comment ref="B12" authorId="0">
      <text>
        <r>
          <t>Учебные значения приведены на листе «Пример»; для работы вводят данные проектной документации.</t>
        </r>
      </text>
    </comment>
    <comment ref="B13" authorId="0">
      <text>
        <r>
          <t>Измеритель дорожной таблицы 27-04-016: 1000 м². Для другого шифра проверьте его измеритель.</t>
        </r>
      </text>
    </comment>
  </commentList>
</comments>
</file>

<file path=xl/sharedStrings.xml><?xml version="1.0" encoding="utf-8"?>
<sst xmlns="http://schemas.openxmlformats.org/spreadsheetml/2006/main" count="238" uniqueCount="142">
  <si>
    <t>Ведомость объёмов работ: бланк</t>
  </si>
  <si>
    <t>Жёлтые ячейки заполняют по проекту; формулы не изменяют. Образец формата находится на листе «Пример».</t>
  </si>
  <si>
    <t>Объект / участок</t>
  </si>
  <si>
    <t>Проект / схема, лист, редакция базы</t>
  </si>
  <si>
    <t>Дата / составитель / проверяющий</t>
  </si>
  <si>
    <t>Материал учитывают как ресурс сметной позиции. Шифр выбирает и проверяет сметчик, автоматического назначения нет.</t>
  </si>
  <si>
    <t>№</t>
  </si>
  <si>
    <t>Конструкция / условия</t>
  </si>
  <si>
    <t>Работа / ресурс</t>
  </si>
  <si>
    <t>Единица ВОР</t>
  </si>
  <si>
    <t>Количество</t>
  </si>
  <si>
    <t>Выбранный шифр</t>
  </si>
  <si>
    <t>М² в единице нормы</t>
  </si>
  <si>
    <t>Объём в смете</t>
  </si>
  <si>
    <t>Основание</t>
  </si>
  <si>
    <t>Примечание о включённых операциях</t>
  </si>
  <si>
    <t/>
  </si>
  <si>
    <t>Устройство прослойки НСМ</t>
  </si>
  <si>
    <t>м²</t>
  </si>
  <si>
    <t>Проектная схема; расчёт на листе «Раскладка»</t>
  </si>
  <si>
    <t>Планировка с уплотнением, раскладка, закрепление с разборкой и склейка входят в 04.</t>
  </si>
  <si>
    <t>Геополотно: указать проектную марку и характеристики</t>
  </si>
  <si>
    <t>Ресурс с расходом «П»</t>
  </si>
  <si>
    <t>Спецификация, раскладка и основание потерь</t>
  </si>
  <si>
    <t>Расход материала не увеличивает площадь работы.</t>
  </si>
  <si>
    <t>Количество работы и материала не суммируют: это разные показатели одной позиции.</t>
  </si>
  <si>
    <t>Составитель: ____________________    Проверяющий: ____________________    Дата: ____________________</t>
  </si>
  <si>
    <t>Учебный пример: прослойка 50 × 24 м</t>
  </si>
  <si>
    <t>Учебный пример, числа условные; марку и характеристики материала определяет проект.</t>
  </si>
  <si>
    <t>Работа и материал считаются отдельно. Проверка ширины применима к прямоугольному участку без «обоймы».</t>
  </si>
  <si>
    <t>Показатель</t>
  </si>
  <si>
    <t>Значение</t>
  </si>
  <si>
    <t>Единица</t>
  </si>
  <si>
    <t>Основание или пояснение</t>
  </si>
  <si>
    <t>Длина участка</t>
  </si>
  <si>
    <t>м</t>
  </si>
  <si>
    <t>Размеры по схеме раскладки; пример показывает ожидаемый формат.</t>
  </si>
  <si>
    <t>Ширина участка</t>
  </si>
  <si>
    <t>Число полос</t>
  </si>
  <si>
    <t>шт.</t>
  </si>
  <si>
    <t>Ширина полосы</t>
  </si>
  <si>
    <t>Продольный нахлёст</t>
  </si>
  <si>
    <t>Потери и отходы</t>
  </si>
  <si>
    <t>По учебному условию 25 м²; для объекта необходимо обоснование потерь и отходов.</t>
  </si>
  <si>
    <t>Дополнительный расход на поперечные стыки</t>
  </si>
  <si>
    <t>Дополнительная площадь по проектной раскладке, без повторения уже учтённых перекрытий.</t>
  </si>
  <si>
    <t>Дополнительный расход на завороты</t>
  </si>
  <si>
    <t>М² в единице выбранной нормы</t>
  </si>
  <si>
    <t>Таблица ГЭСН 27-04-016, измеритель 1000 м².</t>
  </si>
  <si>
    <t>Расчётные результаты: формулы сохраняются при изменении исходных данных</t>
  </si>
  <si>
    <t>Ширина покрытия по раскладке</t>
  </si>
  <si>
    <t>Число полос × ширина полосы минус перекрытия</t>
  </si>
  <si>
    <t>Площадь конструктивного слоя</t>
  </si>
  <si>
    <t>Длина × ширина участка</t>
  </si>
  <si>
    <t>Площадь полос без дополнительных стыков</t>
  </si>
  <si>
    <t>Число полос × ширина полосы × длина</t>
  </si>
  <si>
    <t>Продольные перекрытия</t>
  </si>
  <si>
    <t>Число стыков × нахлёст × длина</t>
  </si>
  <si>
    <t>Контроль площади слоя по раскладке</t>
  </si>
  <si>
    <t>Площадь полос минус продольные перекрытия</t>
  </si>
  <si>
    <t>Площадь полотна по полной раскладке</t>
  </si>
  <si>
    <t>Полосы плюс дополнительный расход на стыки и завороты</t>
  </si>
  <si>
    <t>Расход материала с потерями</t>
  </si>
  <si>
    <t>Полная раскладка плюс отдельно обоснованные потери</t>
  </si>
  <si>
    <t>Объём работы в единице нормы</t>
  </si>
  <si>
    <t>ед. нормы</t>
  </si>
  <si>
    <t>Площадь слоя / измеритель</t>
  </si>
  <si>
    <t>Отклонение ширины раскладки от участка</t>
  </si>
  <si>
    <t>Должно равняться нулю для этой схемы</t>
  </si>
  <si>
    <t>Для «обоймы» и сложной поверхности требуется собственная развёртка. Уточните число слоёв и ширину рулона.</t>
  </si>
  <si>
    <t>Ресурс с расходом «П»: пункт 12 Методики № 571/пр. Потери определяют с учётом Методики № 15/пр и положений сборника.</t>
  </si>
  <si>
    <t>Раскладка полотна по проектным данным</t>
  </si>
  <si>
    <t>Жёлтые ячейки B5:B13 предназначены для ввода. Нулевые стыки и завороты запишите числом 0.</t>
  </si>
  <si>
    <t>Проверка назначения нормы и повторного учёта</t>
  </si>
  <si>
    <t>ФСНБ-2022. Перед согласованием укажите применяемую редакцию базы на листе «ВОР».</t>
  </si>
  <si>
    <t>Условие</t>
  </si>
  <si>
    <t>Шифр ГЭСН</t>
  </si>
  <si>
    <t>Измеритель</t>
  </si>
  <si>
    <t>Решающий признак</t>
  </si>
  <si>
    <t>Под сборными плитами, полосами</t>
  </si>
  <si>
    <t>27-04-016-01</t>
  </si>
  <si>
    <t>1000 м²</t>
  </si>
  <si>
    <t>Полосовая прослойка</t>
  </si>
  <si>
    <t>Под сборными плитами, сплошная</t>
  </si>
  <si>
    <t>27-04-016-02</t>
  </si>
  <si>
    <t>Сплошной слой под покрытием</t>
  </si>
  <si>
    <t>Под сборными плитами, грунт в «обойме»</t>
  </si>
  <si>
    <t>27-04-016-03</t>
  </si>
  <si>
    <t>Грунт в «обойме» под плитами</t>
  </si>
  <si>
    <t>Земляное полотно, сплошная</t>
  </si>
  <si>
    <t>27-04-016-04</t>
  </si>
  <si>
    <t>Входит планировка с уплотнением</t>
  </si>
  <si>
    <t>Земляное полотно, в «обойме»</t>
  </si>
  <si>
    <t>27-04-016-05</t>
  </si>
  <si>
    <t>Дополнительно входит планировка откосов</t>
  </si>
  <si>
    <t>Укрепление откосов, неподтопляемая</t>
  </si>
  <si>
    <t>27-04-016-06</t>
  </si>
  <si>
    <t>Назначение дорожной прослойки</t>
  </si>
  <si>
    <t>Укрепление откосов, подтопляемая</t>
  </si>
  <si>
    <t>27-04-016-07</t>
  </si>
  <si>
    <t>Входит планировка откосов, не любая укладка под воду</t>
  </si>
  <si>
    <t>Аэродромная прослойка</t>
  </si>
  <si>
    <t>31-01-088-01</t>
  </si>
  <si>
    <t>Нахлёст со скобами, контроль ровности; фиксированный расход 1100 м².</t>
  </si>
  <si>
    <t>Проверяемое условие</t>
  </si>
  <si>
    <t>Отметка</t>
  </si>
  <si>
    <t>Пояснение</t>
  </si>
  <si>
    <t>Работа уже входит в комплекс</t>
  </si>
  <si>
    <t>Исключить повторные операции кровли, дренажа, гидроизоляции.</t>
  </si>
  <si>
    <t>Расход «П»</t>
  </si>
  <si>
    <t>Количество полотна по проекту и п.12 Методики № 571/пр.</t>
  </si>
  <si>
    <t>Фиксированный расход</t>
  </si>
  <si>
    <t>Не переносить 1100 м² из аэродромной нормы в дорожную.</t>
  </si>
  <si>
    <t>Площадь слоя и измеритель</t>
  </si>
  <si>
    <t>Площадь работы / измеритель; расход материала отдельно.</t>
  </si>
  <si>
    <t>Марка и число слоёв</t>
  </si>
  <si>
    <t>Сверить со спецификацией.</t>
  </si>
  <si>
    <t>Нахлёсты, завороты, потери</t>
  </si>
  <si>
    <t>Подтвердить раскладкой и обоснованием, не начислять повторно.</t>
  </si>
  <si>
    <t>Редакция базы и дата проверки</t>
  </si>
  <si>
    <t>Записать применяемую редакцию и дату в основании.</t>
  </si>
  <si>
    <t>Нормативные основания и условия учебного примера</t>
  </si>
  <si>
    <t>Документ / исходные данные</t>
  </si>
  <si>
    <t>Что подтверждает</t>
  </si>
  <si>
    <t>Ссылка / основание</t>
  </si>
  <si>
    <t>Дата проверки</t>
  </si>
  <si>
    <t>ГЭСН 81-02-27-2022, таблица 27-04-016</t>
  </si>
  <si>
    <t>Семь вариантов, 1000 м², расход геополотна «П», состав работ.</t>
  </si>
  <si>
    <t>ФГИС ЦС: сборник 27</t>
  </si>
  <si>
    <t>2026-10-07</t>
  </si>
  <si>
    <t>ГЭСН 81-02-31-2022, таблица 31-01-088</t>
  </si>
  <si>
    <t>Аэродромная технология и фиксированный расход 1100 м².</t>
  </si>
  <si>
    <t>ФГИС ЦС: сборник 31</t>
  </si>
  <si>
    <t>Методика № 571/пр, п.8 и п.12</t>
  </si>
  <si>
    <t>Сопоставимость технологии; расход «П» с потерями и отходами.</t>
  </si>
  <si>
    <t>ФГИС ЦС: Методика № 571/пр</t>
  </si>
  <si>
    <t>Учебная геометрия: 50 / 24 / 5 / 5 / 0,25</t>
  </si>
  <si>
    <t>Прямоугольный участок, пять полос, четыре продольных стыка.</t>
  </si>
  <si>
    <t>Учебный пример, числа условные.</t>
  </si>
  <si>
    <t>Потери 25 м², дополнительные стыки и завороты 0</t>
  </si>
  <si>
    <t>Отдельные исходные значения; это не нормативный процент.</t>
  </si>
  <si>
    <t>Для рабочего объекта заменить проектными данными с обоснованием.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</si>
</sst>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###"/>
  </numFmts>
  <fonts count="6" x14ac:knownFonts="1">
    <font>
      <color theme="1"/>
      <family val="2"/>
      <scheme val="minor"/>
      <sz val="11"/>
      <name val="Calibri"/>
    </font>
    <font>
      <b/>
      <color rgb="FFFFFFFF"/>
      <sz val="13"/>
      <name val="Arial"/>
    </font>
    <font>
      <color rgb="FF282522"/>
      <sz val="10"/>
      <name val="Arial"/>
    </font>
    <font>
      <color rgb="FF125DA3"/>
      <sz val="10"/>
      <name val="Arial"/>
    </font>
    <font>
      <b/>
      <color rgb="FFFFFFFF"/>
      <sz val="10"/>
      <name val="Arial"/>
    </font>
    <font>
      <color rgb="FF166A45"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513B31"/>
      </patternFill>
    </fill>
    <fill>
      <patternFill patternType="solid">
        <fgColor rgb="FFFFF0CA"/>
      </patternFill>
    </fill>
  </fills>
  <borders count="2">
    <border>
      <left/>
      <right/>
      <top/>
      <bottom/>
      <diagonal/>
    </border>
    <border>
      <left/>
      <right/>
      <top/>
      <bottom style="hair">
        <color rgb="FFDCD7D2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164" fontId="5" fillId="0" borderId="1" xfId="0" applyNumberFormat="1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2.v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3.v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fgiscs.minstroyrf.ru/frsn/standard2022/doc/be648f34-4b50-4e1b-87e6-5ce8dd7a97d3" TargetMode="External"/><Relationship Id="rId2" Type="http://schemas.openxmlformats.org/officeDocument/2006/relationships/hyperlink" Target="https://fgiscs.minstroyrf.ru/frsn/standard2022/doc/a48b8900-7875-4614-af01-04013c1b0f93" TargetMode="External"/><Relationship Id="rId3" Type="http://schemas.openxmlformats.org/officeDocument/2006/relationships/hyperlink" Target="https://fgiscs.minstroyrf.ru/frsn/standard/methodical/f1a96b87-242c-466c-b10c-115bb92d43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4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36" customWidth="1"/>
    <col min="3" max="3" width="55" customWidth="1"/>
    <col min="4" max="4" width="14" customWidth="1"/>
    <col min="5" max="5" width="18" customWidth="1"/>
    <col min="6" max="6" width="25" customWidth="1"/>
    <col min="7" max="8" width="18" customWidth="1"/>
    <col min="9" max="9" width="47" customWidth="1"/>
    <col min="10" max="10" width="55" customWidth="1"/>
  </cols>
  <sheetData>
    <row r="1" ht="30" customHeight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42" customHeight="1" spans="1:10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ht="42" customHeight="1" spans="1:10" x14ac:dyDescent="0.25">
      <c r="A3" s="2" t="s">
        <v>2</v>
      </c>
      <c r="B3" s="2"/>
      <c r="C3" s="3"/>
      <c r="D3" s="3"/>
      <c r="E3" s="3"/>
      <c r="F3" s="3"/>
      <c r="G3" s="3"/>
      <c r="H3" s="3"/>
      <c r="I3" s="3"/>
      <c r="J3" s="3"/>
    </row>
    <row r="4" ht="54" customHeight="1" spans="1:10" x14ac:dyDescent="0.25">
      <c r="A4" s="4" t="s">
        <v>3</v>
      </c>
      <c r="B4" s="4"/>
      <c r="C4" s="4"/>
      <c r="D4" s="4"/>
      <c r="E4" s="4"/>
      <c r="F4" s="4"/>
      <c r="G4" s="4"/>
      <c r="H4" s="4"/>
      <c r="I4" s="4"/>
      <c r="J4" s="4"/>
    </row>
    <row r="5" ht="54" customHeight="1" spans="1:10" x14ac:dyDescent="0.25">
      <c r="A5" s="2" t="s">
        <v>4</v>
      </c>
      <c r="B5" s="2"/>
      <c r="C5" s="3"/>
      <c r="D5" s="3"/>
      <c r="E5" s="3"/>
      <c r="F5" s="3"/>
      <c r="G5" s="3"/>
      <c r="H5" s="3"/>
      <c r="I5" s="3"/>
      <c r="J5" s="3"/>
    </row>
    <row r="7" ht="54" customHeight="1" spans="1:10" x14ac:dyDescent="0.25">
      <c r="A7" s="2" t="s">
        <v>5</v>
      </c>
      <c r="B7" s="2"/>
      <c r="C7" s="2"/>
      <c r="D7" s="2"/>
      <c r="E7" s="2"/>
      <c r="F7" s="2"/>
      <c r="G7" s="2"/>
      <c r="H7" s="2"/>
      <c r="I7" s="2"/>
      <c r="J7" s="2"/>
    </row>
    <row r="8" ht="54" customHeight="1" spans="1:10" x14ac:dyDescent="0.25">
      <c r="A8" s="4" t="s">
        <v>6</v>
      </c>
      <c r="B8" s="4" t="s">
        <v>7</v>
      </c>
      <c r="C8" s="4" t="s">
        <v>8</v>
      </c>
      <c r="D8" s="4" t="s">
        <v>9</v>
      </c>
      <c r="E8" s="4" t="s">
        <v>10</v>
      </c>
      <c r="F8" s="4" t="s">
        <v>11</v>
      </c>
      <c r="G8" s="4" t="s">
        <v>12</v>
      </c>
      <c r="H8" s="4" t="s">
        <v>13</v>
      </c>
      <c r="I8" s="4" t="s">
        <v>14</v>
      </c>
      <c r="J8" s="4" t="s">
        <v>15</v>
      </c>
    </row>
    <row r="9" ht="54" customHeight="1" spans="1:10" x14ac:dyDescent="0.25">
      <c r="A9" s="2">
        <v>1</v>
      </c>
      <c r="B9" s="3" t="s">
        <v>16</v>
      </c>
      <c r="C9" s="3" t="s">
        <v>17</v>
      </c>
      <c r="D9" s="2" t="s">
        <v>18</v>
      </c>
      <c r="E9" s="5" t="str">
        <f>'Раскладка'!B17</f>
        <v/>
      </c>
      <c r="F9" s="3"/>
      <c r="G9" s="5">
        <f>'Раскладка'!B13</f>
        <v>1000</v>
      </c>
      <c r="H9" s="5" t="str">
        <f>IF(COUNT(E9,G9)=2,IF(G9&gt;0,E9/G9,""),"")</f>
        <v/>
      </c>
      <c r="I9" s="3" t="s">
        <v>19</v>
      </c>
      <c r="J9" s="2" t="s">
        <v>20</v>
      </c>
    </row>
    <row r="10" ht="54" customHeight="1" spans="1:10" x14ac:dyDescent="0.25">
      <c r="A10" s="2">
        <v>2</v>
      </c>
      <c r="B10" s="3" t="s">
        <v>16</v>
      </c>
      <c r="C10" s="3" t="s">
        <v>21</v>
      </c>
      <c r="D10" s="2" t="s">
        <v>18</v>
      </c>
      <c r="E10" s="5" t="str">
        <f>'Раскладка'!B22</f>
        <v/>
      </c>
      <c r="F10" s="2" t="s">
        <v>22</v>
      </c>
      <c r="G10" s="2">
        <v>1</v>
      </c>
      <c r="H10" s="5" t="str">
        <f>IF(COUNT(E10,G10)=2,IF(G10&gt;0,E10/G10,""),"")</f>
        <v/>
      </c>
      <c r="I10" s="3" t="s">
        <v>23</v>
      </c>
      <c r="J10" s="2" t="s">
        <v>24</v>
      </c>
    </row>
    <row r="12" ht="54" customHeight="1" spans="1:10" x14ac:dyDescent="0.25">
      <c r="A12" s="2" t="s">
        <v>25</v>
      </c>
      <c r="B12" s="2"/>
      <c r="C12" s="2"/>
      <c r="D12" s="2"/>
      <c r="E12" s="2"/>
      <c r="F12" s="2"/>
      <c r="G12" s="2"/>
      <c r="H12" s="2"/>
      <c r="I12" s="2"/>
      <c r="J12" s="2"/>
    </row>
    <row r="14" ht="54" customHeight="1" spans="1:10" x14ac:dyDescent="0.25">
      <c r="A14" s="2" t="s">
        <v>26</v>
      </c>
      <c r="B14" s="2"/>
      <c r="C14" s="2"/>
      <c r="D14" s="2"/>
      <c r="E14" s="2"/>
      <c r="F14" s="2"/>
      <c r="G14" s="2"/>
      <c r="H14" s="2"/>
      <c r="I14" s="2"/>
      <c r="J14" s="2"/>
    </row>
  </sheetData>
  <mergeCells count="11">
    <mergeCell ref="A1:J1"/>
    <mergeCell ref="A2:J2"/>
    <mergeCell ref="A3:B3"/>
    <mergeCell ref="C3:J3"/>
    <mergeCell ref="A4:B4"/>
    <mergeCell ref="C4:J4"/>
    <mergeCell ref="A5:B5"/>
    <mergeCell ref="C5:J5"/>
    <mergeCell ref="A7:J7"/>
    <mergeCell ref="A12:J12"/>
    <mergeCell ref="A14:J14"/>
  </mergeCells>
  <pageMargins left="0.25" right="0.25" top="0.4" bottom="0.4" header="0.15" footer="0.15"/>
  <pageSetup paperSize="9" orientation="landscape" fitToWidth="1" fitToHeight="1"/>
  <headerFooter>
    <oddFooter>Сметрикс | &amp;A |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58" customWidth="1"/>
    <col min="2" max="2" width="18" customWidth="1"/>
    <col min="3" max="3" width="16" customWidth="1"/>
    <col min="4" max="4" width="82" customWidth="1"/>
  </cols>
  <sheetData>
    <row r="1" ht="30" customHeight="1" spans="1:4" x14ac:dyDescent="0.25">
      <c r="A1" s="1" t="s">
        <v>27</v>
      </c>
      <c r="B1" s="1"/>
      <c r="C1" s="1"/>
      <c r="D1" s="1"/>
    </row>
    <row r="2" ht="42" customHeight="1" spans="1:4" x14ac:dyDescent="0.25">
      <c r="A2" s="2" t="s">
        <v>28</v>
      </c>
      <c r="B2" s="2"/>
      <c r="C2" s="2"/>
      <c r="D2" s="2"/>
    </row>
    <row r="3" ht="42" customHeight="1" spans="1:4" x14ac:dyDescent="0.25">
      <c r="A3" s="2" t="s">
        <v>29</v>
      </c>
      <c r="B3" s="2"/>
      <c r="C3" s="2"/>
      <c r="D3" s="2"/>
    </row>
    <row r="4" ht="54" customHeight="1" spans="1:4" x14ac:dyDescent="0.25">
      <c r="A4" s="4" t="s">
        <v>30</v>
      </c>
      <c r="B4" s="4" t="s">
        <v>31</v>
      </c>
      <c r="C4" s="4" t="s">
        <v>32</v>
      </c>
      <c r="D4" s="4" t="s">
        <v>33</v>
      </c>
    </row>
    <row r="5" ht="54" customHeight="1" spans="1:4" x14ac:dyDescent="0.25">
      <c r="A5" s="2" t="s">
        <v>34</v>
      </c>
      <c r="B5" s="3">
        <v>50</v>
      </c>
      <c r="C5" s="2" t="s">
        <v>35</v>
      </c>
      <c r="D5" s="2" t="s">
        <v>36</v>
      </c>
    </row>
    <row r="6" ht="54" customHeight="1" spans="1:4" x14ac:dyDescent="0.25">
      <c r="A6" s="2" t="s">
        <v>37</v>
      </c>
      <c r="B6" s="3">
        <v>24</v>
      </c>
      <c r="C6" s="2" t="s">
        <v>35</v>
      </c>
      <c r="D6" s="2" t="s">
        <v>36</v>
      </c>
    </row>
    <row r="7" ht="54" customHeight="1" spans="1:4" x14ac:dyDescent="0.25">
      <c r="A7" s="2" t="s">
        <v>38</v>
      </c>
      <c r="B7" s="3">
        <v>5</v>
      </c>
      <c r="C7" s="2" t="s">
        <v>39</v>
      </c>
      <c r="D7" s="2" t="s">
        <v>36</v>
      </c>
    </row>
    <row r="8" ht="54" customHeight="1" spans="1:4" x14ac:dyDescent="0.25">
      <c r="A8" s="2" t="s">
        <v>40</v>
      </c>
      <c r="B8" s="3">
        <v>5</v>
      </c>
      <c r="C8" s="2" t="s">
        <v>35</v>
      </c>
      <c r="D8" s="2" t="s">
        <v>36</v>
      </c>
    </row>
    <row r="9" ht="54" customHeight="1" spans="1:4" x14ac:dyDescent="0.25">
      <c r="A9" s="2" t="s">
        <v>41</v>
      </c>
      <c r="B9" s="3">
        <v>0.25</v>
      </c>
      <c r="C9" s="2" t="s">
        <v>35</v>
      </c>
      <c r="D9" s="2" t="s">
        <v>36</v>
      </c>
    </row>
    <row r="10" ht="54" customHeight="1" spans="1:4" x14ac:dyDescent="0.25">
      <c r="A10" s="2" t="s">
        <v>42</v>
      </c>
      <c r="B10" s="3">
        <v>25</v>
      </c>
      <c r="C10" s="2" t="s">
        <v>18</v>
      </c>
      <c r="D10" s="2" t="s">
        <v>43</v>
      </c>
    </row>
    <row r="11" ht="54" customHeight="1" spans="1:4" x14ac:dyDescent="0.25">
      <c r="A11" s="2" t="s">
        <v>44</v>
      </c>
      <c r="B11" s="3">
        <v>0</v>
      </c>
      <c r="C11" s="2" t="s">
        <v>18</v>
      </c>
      <c r="D11" s="2" t="s">
        <v>45</v>
      </c>
    </row>
    <row r="12" ht="54" customHeight="1" spans="1:4" x14ac:dyDescent="0.25">
      <c r="A12" s="2" t="s">
        <v>46</v>
      </c>
      <c r="B12" s="3">
        <v>0</v>
      </c>
      <c r="C12" s="2" t="s">
        <v>18</v>
      </c>
      <c r="D12" s="2" t="s">
        <v>45</v>
      </c>
    </row>
    <row r="13" ht="54" customHeight="1" spans="1:4" x14ac:dyDescent="0.25">
      <c r="A13" s="2" t="s">
        <v>47</v>
      </c>
      <c r="B13" s="3">
        <v>1000</v>
      </c>
      <c r="C13" s="2" t="s">
        <v>18</v>
      </c>
      <c r="D13" s="2" t="s">
        <v>48</v>
      </c>
    </row>
    <row r="15" ht="54" customHeight="1" spans="1:4" x14ac:dyDescent="0.25">
      <c r="A15" s="2" t="s">
        <v>49</v>
      </c>
      <c r="B15" s="2"/>
      <c r="C15" s="2"/>
      <c r="D15" s="2"/>
    </row>
    <row r="16" ht="54" customHeight="1" spans="1:4" x14ac:dyDescent="0.25">
      <c r="A16" s="2" t="s">
        <v>50</v>
      </c>
      <c r="B16" s="5">
        <f>IF(COUNT(B5:B13)=9,IF(B13&gt;0,B7*B8-(B7-1)*B9,""),"")</f>
        <v>24</v>
      </c>
      <c r="C16" s="2" t="s">
        <v>35</v>
      </c>
      <c r="D16" s="2" t="s">
        <v>51</v>
      </c>
    </row>
    <row r="17" ht="54" customHeight="1" spans="1:4" x14ac:dyDescent="0.25">
      <c r="A17" s="2" t="s">
        <v>52</v>
      </c>
      <c r="B17" s="5">
        <f>IF(COUNT(B5:B13)=9,IF(B13&gt;0,B5*B6,""),"")</f>
        <v>1200</v>
      </c>
      <c r="C17" s="2" t="s">
        <v>18</v>
      </c>
      <c r="D17" s="2" t="s">
        <v>53</v>
      </c>
    </row>
    <row r="18" ht="54" customHeight="1" spans="1:4" x14ac:dyDescent="0.25">
      <c r="A18" s="2" t="s">
        <v>54</v>
      </c>
      <c r="B18" s="5">
        <f>IF(COUNT(B5:B13)=9,IF(B13&gt;0,B7*B8*B5,""),"")</f>
        <v>1250</v>
      </c>
      <c r="C18" s="2" t="s">
        <v>18</v>
      </c>
      <c r="D18" s="2" t="s">
        <v>55</v>
      </c>
    </row>
    <row r="19" ht="54" customHeight="1" spans="1:4" x14ac:dyDescent="0.25">
      <c r="A19" s="2" t="s">
        <v>56</v>
      </c>
      <c r="B19" s="5">
        <f>IF(COUNT(B5:B13)=9,IF(B13&gt;0,(B7-1)*B9*B5,""),"")</f>
        <v>50</v>
      </c>
      <c r="C19" s="2" t="s">
        <v>18</v>
      </c>
      <c r="D19" s="2" t="s">
        <v>57</v>
      </c>
    </row>
    <row r="20" ht="54" customHeight="1" spans="1:4" x14ac:dyDescent="0.25">
      <c r="A20" s="2" t="s">
        <v>58</v>
      </c>
      <c r="B20" s="5">
        <f>IF(COUNT(B5:B13)=9,IF(B13&gt;0,B18-B19,""),"")</f>
        <v>1200</v>
      </c>
      <c r="C20" s="2" t="s">
        <v>18</v>
      </c>
      <c r="D20" s="2" t="s">
        <v>59</v>
      </c>
    </row>
    <row r="21" ht="54" customHeight="1" spans="1:4" x14ac:dyDescent="0.25">
      <c r="A21" s="2" t="s">
        <v>60</v>
      </c>
      <c r="B21" s="5">
        <f>IF(COUNT(B5:B13)=9,IF(B13&gt;0,B18+B11+B12,""),"")</f>
        <v>1250</v>
      </c>
      <c r="C21" s="2" t="s">
        <v>18</v>
      </c>
      <c r="D21" s="2" t="s">
        <v>61</v>
      </c>
    </row>
    <row r="22" ht="54" customHeight="1" spans="1:4" x14ac:dyDescent="0.25">
      <c r="A22" s="2" t="s">
        <v>62</v>
      </c>
      <c r="B22" s="5">
        <f>IF(COUNT(B5:B13)=9,IF(B13&gt;0,B21+B10,""),"")</f>
        <v>1275</v>
      </c>
      <c r="C22" s="2" t="s">
        <v>18</v>
      </c>
      <c r="D22" s="2" t="s">
        <v>63</v>
      </c>
    </row>
    <row r="23" ht="54" customHeight="1" spans="1:4" x14ac:dyDescent="0.25">
      <c r="A23" s="2" t="s">
        <v>64</v>
      </c>
      <c r="B23" s="5">
        <f>IF(COUNT(B5:B13)=9,IF(B13&gt;0,B17/B13,""),"")</f>
        <v>1.2</v>
      </c>
      <c r="C23" s="2" t="s">
        <v>65</v>
      </c>
      <c r="D23" s="2" t="s">
        <v>66</v>
      </c>
    </row>
    <row r="24" ht="54" customHeight="1" spans="1:4" x14ac:dyDescent="0.25">
      <c r="A24" s="2" t="s">
        <v>67</v>
      </c>
      <c r="B24" s="5">
        <f>IF(COUNT(B5:B13)=9,IF(B13&gt;0,B16-B6,""),"")</f>
        <v>0</v>
      </c>
      <c r="C24" s="2" t="s">
        <v>35</v>
      </c>
      <c r="D24" s="2" t="s">
        <v>68</v>
      </c>
    </row>
    <row r="26" ht="54" customHeight="1" spans="1:4" x14ac:dyDescent="0.25">
      <c r="A26" s="2" t="s">
        <v>69</v>
      </c>
      <c r="B26" s="2"/>
      <c r="C26" s="2"/>
      <c r="D26" s="2"/>
    </row>
    <row r="27" ht="54" customHeight="1" spans="1:4" x14ac:dyDescent="0.25">
      <c r="A27" s="2" t="s">
        <v>70</v>
      </c>
      <c r="B27" s="2"/>
      <c r="C27" s="2"/>
      <c r="D27" s="2"/>
    </row>
  </sheetData>
  <mergeCells count="6">
    <mergeCell ref="A1:D1"/>
    <mergeCell ref="A2:D2"/>
    <mergeCell ref="A3:D3"/>
    <mergeCell ref="A15:D15"/>
    <mergeCell ref="A26:D26"/>
    <mergeCell ref="A27:D27"/>
  </mergeCells>
  <dataValidations count="6">
    <dataValidation type="decimal" operator="greaterThanOrEqual" allowBlank="1" showErrorMessage="1" errorTitle="Проверьте значение" error="Размеры и измеритель должны быть положительными; расход не может быть отрицательным." sqref="B10:B12">
      <formula1>0</formula1>
    </dataValidation>
    <dataValidation type="decimal" operator="greaterThanOrEqual" allowBlank="1" showErrorMessage="1" errorTitle="Проверьте значение" error="Размеры и измеритель должны быть положительными; расход не может быть отрицательным." sqref="B13">
      <formula1>0.001</formula1>
    </dataValidation>
    <dataValidation type="decimal" operator="greaterThanOrEqual" allowBlank="1" showErrorMessage="1" errorTitle="Проверьте значение" error="Размеры и измеритель должны быть положительными; расход не может быть отрицательным." sqref="B5:B6">
      <formula1>0.001</formula1>
    </dataValidation>
    <dataValidation type="whole" operator="greaterThanOrEqual" allowBlank="1" showErrorMessage="1" errorTitle="Проверьте значение" error="Размеры и измеритель должны быть положительными; расход не может быть отрицательным." sqref="B7">
      <formula1>1</formula1>
    </dataValidation>
    <dataValidation type="decimal" operator="greaterThanOrEqual" allowBlank="1" showErrorMessage="1" errorTitle="Проверьте значение" error="Размеры и измеритель должны быть положительными; расход не может быть отрицательным." sqref="B8">
      <formula1>0.001</formula1>
    </dataValidation>
    <dataValidation type="decimal" operator="greaterThanOrEqual" allowBlank="1" showErrorMessage="1" errorTitle="Проверьте значение" error="Размеры и измеритель должны быть положительными; расход не может быть отрицательным." sqref="B9:B12">
      <formula1>0</formula1>
    </dataValidation>
  </dataValidations>
  <pageMargins left="0.25" right="0.25" top="0.4" bottom="0.4" header="0.15" footer="0.15"/>
  <pageSetup paperSize="9" orientation="landscape" fitToWidth="1" fitToHeight="1"/>
  <headerFooter>
    <oddFooter>Сметрикс | &amp;A | &amp;P из &amp;N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58" customWidth="1"/>
    <col min="2" max="2" width="18" customWidth="1"/>
    <col min="3" max="3" width="16" customWidth="1"/>
    <col min="4" max="4" width="82" customWidth="1"/>
  </cols>
  <sheetData>
    <row r="1" ht="30" customHeight="1" spans="1:4" x14ac:dyDescent="0.25">
      <c r="A1" s="1" t="s">
        <v>71</v>
      </c>
      <c r="B1" s="1"/>
      <c r="C1" s="1"/>
      <c r="D1" s="1"/>
    </row>
    <row r="2" ht="42" customHeight="1" spans="1:4" x14ac:dyDescent="0.25">
      <c r="A2" s="2" t="s">
        <v>72</v>
      </c>
      <c r="B2" s="2"/>
      <c r="C2" s="2"/>
      <c r="D2" s="2"/>
    </row>
    <row r="3" ht="42" customHeight="1" spans="1:4" x14ac:dyDescent="0.25">
      <c r="A3" s="2" t="s">
        <v>29</v>
      </c>
      <c r="B3" s="2"/>
      <c r="C3" s="2"/>
      <c r="D3" s="2"/>
    </row>
    <row r="4" ht="54" customHeight="1" spans="1:4" x14ac:dyDescent="0.25">
      <c r="A4" s="4" t="s">
        <v>30</v>
      </c>
      <c r="B4" s="4" t="s">
        <v>31</v>
      </c>
      <c r="C4" s="4" t="s">
        <v>32</v>
      </c>
      <c r="D4" s="4" t="s">
        <v>33</v>
      </c>
    </row>
    <row r="5" ht="54" customHeight="1" spans="1:4" x14ac:dyDescent="0.25">
      <c r="A5" s="2" t="s">
        <v>34</v>
      </c>
      <c r="B5" s="3"/>
      <c r="C5" s="2" t="s">
        <v>35</v>
      </c>
      <c r="D5" s="2" t="s">
        <v>36</v>
      </c>
    </row>
    <row r="6" ht="54" customHeight="1" spans="1:4" x14ac:dyDescent="0.25">
      <c r="A6" s="2" t="s">
        <v>37</v>
      </c>
      <c r="B6" s="3"/>
      <c r="C6" s="2" t="s">
        <v>35</v>
      </c>
      <c r="D6" s="2" t="s">
        <v>36</v>
      </c>
    </row>
    <row r="7" ht="54" customHeight="1" spans="1:4" x14ac:dyDescent="0.25">
      <c r="A7" s="2" t="s">
        <v>38</v>
      </c>
      <c r="B7" s="3"/>
      <c r="C7" s="2" t="s">
        <v>39</v>
      </c>
      <c r="D7" s="2" t="s">
        <v>36</v>
      </c>
    </row>
    <row r="8" ht="54" customHeight="1" spans="1:4" x14ac:dyDescent="0.25">
      <c r="A8" s="2" t="s">
        <v>40</v>
      </c>
      <c r="B8" s="3"/>
      <c r="C8" s="2" t="s">
        <v>35</v>
      </c>
      <c r="D8" s="2" t="s">
        <v>36</v>
      </c>
    </row>
    <row r="9" ht="54" customHeight="1" spans="1:4" x14ac:dyDescent="0.25">
      <c r="A9" s="2" t="s">
        <v>41</v>
      </c>
      <c r="B9" s="3"/>
      <c r="C9" s="2" t="s">
        <v>35</v>
      </c>
      <c r="D9" s="2" t="s">
        <v>36</v>
      </c>
    </row>
    <row r="10" ht="54" customHeight="1" spans="1:4" x14ac:dyDescent="0.25">
      <c r="A10" s="2" t="s">
        <v>42</v>
      </c>
      <c r="B10" s="3"/>
      <c r="C10" s="2" t="s">
        <v>18</v>
      </c>
      <c r="D10" s="2" t="s">
        <v>43</v>
      </c>
    </row>
    <row r="11" ht="54" customHeight="1" spans="1:4" x14ac:dyDescent="0.25">
      <c r="A11" s="2" t="s">
        <v>44</v>
      </c>
      <c r="B11" s="3"/>
      <c r="C11" s="2" t="s">
        <v>18</v>
      </c>
      <c r="D11" s="2" t="s">
        <v>45</v>
      </c>
    </row>
    <row r="12" ht="54" customHeight="1" spans="1:4" x14ac:dyDescent="0.25">
      <c r="A12" s="2" t="s">
        <v>46</v>
      </c>
      <c r="B12" s="3"/>
      <c r="C12" s="2" t="s">
        <v>18</v>
      </c>
      <c r="D12" s="2" t="s">
        <v>45</v>
      </c>
    </row>
    <row r="13" ht="54" customHeight="1" spans="1:4" x14ac:dyDescent="0.25">
      <c r="A13" s="2" t="s">
        <v>47</v>
      </c>
      <c r="B13" s="3">
        <v>1000</v>
      </c>
      <c r="C13" s="2" t="s">
        <v>18</v>
      </c>
      <c r="D13" s="2" t="s">
        <v>48</v>
      </c>
    </row>
    <row r="15" ht="54" customHeight="1" spans="1:4" x14ac:dyDescent="0.25">
      <c r="A15" s="2" t="s">
        <v>49</v>
      </c>
      <c r="B15" s="2"/>
      <c r="C15" s="2"/>
      <c r="D15" s="2"/>
    </row>
    <row r="16" ht="54" customHeight="1" spans="1:4" x14ac:dyDescent="0.25">
      <c r="A16" s="2" t="s">
        <v>50</v>
      </c>
      <c r="B16" s="5" t="str">
        <f>IF(COUNT(B5:B13)=9,IF(B13&gt;0,B7*B8-(B7-1)*B9,""),"")</f>
        <v/>
      </c>
      <c r="C16" s="2" t="s">
        <v>35</v>
      </c>
      <c r="D16" s="2" t="s">
        <v>51</v>
      </c>
    </row>
    <row r="17" ht="54" customHeight="1" spans="1:4" x14ac:dyDescent="0.25">
      <c r="A17" s="2" t="s">
        <v>52</v>
      </c>
      <c r="B17" s="5" t="str">
        <f>IF(COUNT(B5:B13)=9,IF(B13&gt;0,B5*B6,""),"")</f>
        <v/>
      </c>
      <c r="C17" s="2" t="s">
        <v>18</v>
      </c>
      <c r="D17" s="2" t="s">
        <v>53</v>
      </c>
    </row>
    <row r="18" ht="54" customHeight="1" spans="1:4" x14ac:dyDescent="0.25">
      <c r="A18" s="2" t="s">
        <v>54</v>
      </c>
      <c r="B18" s="5" t="str">
        <f>IF(COUNT(B5:B13)=9,IF(B13&gt;0,B7*B8*B5,""),"")</f>
        <v/>
      </c>
      <c r="C18" s="2" t="s">
        <v>18</v>
      </c>
      <c r="D18" s="2" t="s">
        <v>55</v>
      </c>
    </row>
    <row r="19" ht="54" customHeight="1" spans="1:4" x14ac:dyDescent="0.25">
      <c r="A19" s="2" t="s">
        <v>56</v>
      </c>
      <c r="B19" s="5" t="str">
        <f>IF(COUNT(B5:B13)=9,IF(B13&gt;0,(B7-1)*B9*B5,""),"")</f>
        <v/>
      </c>
      <c r="C19" s="2" t="s">
        <v>18</v>
      </c>
      <c r="D19" s="2" t="s">
        <v>57</v>
      </c>
    </row>
    <row r="20" ht="54" customHeight="1" spans="1:4" x14ac:dyDescent="0.25">
      <c r="A20" s="2" t="s">
        <v>58</v>
      </c>
      <c r="B20" s="5" t="str">
        <f>IF(COUNT(B5:B13)=9,IF(B13&gt;0,B18-B19,""),"")</f>
        <v/>
      </c>
      <c r="C20" s="2" t="s">
        <v>18</v>
      </c>
      <c r="D20" s="2" t="s">
        <v>59</v>
      </c>
    </row>
    <row r="21" ht="54" customHeight="1" spans="1:4" x14ac:dyDescent="0.25">
      <c r="A21" s="2" t="s">
        <v>60</v>
      </c>
      <c r="B21" s="5" t="str">
        <f>IF(COUNT(B5:B13)=9,IF(B13&gt;0,B18+B11+B12,""),"")</f>
        <v/>
      </c>
      <c r="C21" s="2" t="s">
        <v>18</v>
      </c>
      <c r="D21" s="2" t="s">
        <v>61</v>
      </c>
    </row>
    <row r="22" ht="54" customHeight="1" spans="1:4" x14ac:dyDescent="0.25">
      <c r="A22" s="2" t="s">
        <v>62</v>
      </c>
      <c r="B22" s="5" t="str">
        <f>IF(COUNT(B5:B13)=9,IF(B13&gt;0,B21+B10,""),"")</f>
        <v/>
      </c>
      <c r="C22" s="2" t="s">
        <v>18</v>
      </c>
      <c r="D22" s="2" t="s">
        <v>63</v>
      </c>
    </row>
    <row r="23" ht="54" customHeight="1" spans="1:4" x14ac:dyDescent="0.25">
      <c r="A23" s="2" t="s">
        <v>64</v>
      </c>
      <c r="B23" s="5" t="str">
        <f>IF(COUNT(B5:B13)=9,IF(B13&gt;0,B17/B13,""),"")</f>
        <v/>
      </c>
      <c r="C23" s="2" t="s">
        <v>65</v>
      </c>
      <c r="D23" s="2" t="s">
        <v>66</v>
      </c>
    </row>
    <row r="24" ht="54" customHeight="1" spans="1:4" x14ac:dyDescent="0.25">
      <c r="A24" s="2" t="s">
        <v>67</v>
      </c>
      <c r="B24" s="5" t="str">
        <f>IF(COUNT(B5:B13)=9,IF(B13&gt;0,B16-B6,""),"")</f>
        <v/>
      </c>
      <c r="C24" s="2" t="s">
        <v>35</v>
      </c>
      <c r="D24" s="2" t="s">
        <v>68</v>
      </c>
    </row>
    <row r="26" ht="54" customHeight="1" spans="1:4" x14ac:dyDescent="0.25">
      <c r="A26" s="2" t="s">
        <v>69</v>
      </c>
      <c r="B26" s="2"/>
      <c r="C26" s="2"/>
      <c r="D26" s="2"/>
    </row>
    <row r="27" ht="54" customHeight="1" spans="1:4" x14ac:dyDescent="0.25">
      <c r="A27" s="2" t="s">
        <v>70</v>
      </c>
      <c r="B27" s="2"/>
      <c r="C27" s="2"/>
      <c r="D27" s="2"/>
    </row>
  </sheetData>
  <mergeCells count="6">
    <mergeCell ref="A1:D1"/>
    <mergeCell ref="A2:D2"/>
    <mergeCell ref="A3:D3"/>
    <mergeCell ref="A15:D15"/>
    <mergeCell ref="A26:D26"/>
    <mergeCell ref="A27:D27"/>
  </mergeCells>
  <dataValidations count="6">
    <dataValidation type="decimal" operator="greaterThanOrEqual" allowBlank="1" showErrorMessage="1" errorTitle="Проверьте значение" error="Размеры и измеритель должны быть положительными; расход не может быть отрицательным." sqref="B10:B12">
      <formula1>0</formula1>
    </dataValidation>
    <dataValidation type="decimal" operator="greaterThanOrEqual" allowBlank="1" showErrorMessage="1" errorTitle="Проверьте значение" error="Размеры и измеритель должны быть положительными; расход не может быть отрицательным." sqref="B13">
      <formula1>0.001</formula1>
    </dataValidation>
    <dataValidation type="decimal" operator="greaterThanOrEqual" allowBlank="1" showErrorMessage="1" errorTitle="Проверьте значение" error="Размеры и измеритель должны быть положительными; расход не может быть отрицательным." sqref="B5:B6">
      <formula1>0.001</formula1>
    </dataValidation>
    <dataValidation type="whole" operator="greaterThanOrEqual" allowBlank="1" showErrorMessage="1" errorTitle="Проверьте значение" error="Размеры и измеритель должны быть положительными; расход не может быть отрицательным." sqref="B7">
      <formula1>1</formula1>
    </dataValidation>
    <dataValidation type="decimal" operator="greaterThanOrEqual" allowBlank="1" showErrorMessage="1" errorTitle="Проверьте значение" error="Размеры и измеритель должны быть положительными; расход не может быть отрицательным." sqref="B8">
      <formula1>0.001</formula1>
    </dataValidation>
    <dataValidation type="decimal" operator="greaterThanOrEqual" allowBlank="1" showErrorMessage="1" errorTitle="Проверьте значение" error="Размеры и измеритель должны быть положительными; расход не может быть отрицательным." sqref="B9:B12">
      <formula1>0</formula1>
    </dataValidation>
  </dataValidations>
  <pageMargins left="0.25" right="0.25" top="0.4" bottom="0.4" header="0.15" footer="0.15"/>
  <pageSetup paperSize="9" orientation="landscape" fitToWidth="1" fitToHeight="1"/>
  <headerFooter>
    <oddFooter>Сметрикс | &amp;A | &amp;P из &amp;N</oddFoot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1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48" customWidth="1"/>
    <col min="2" max="2" width="27" customWidth="1"/>
    <col min="3" max="3" width="22" customWidth="1"/>
    <col min="4" max="4" width="75" customWidth="1"/>
  </cols>
  <sheetData>
    <row r="1" ht="30" customHeight="1" spans="1:4" x14ac:dyDescent="0.25">
      <c r="A1" s="1" t="s">
        <v>73</v>
      </c>
      <c r="B1" s="1"/>
      <c r="C1" s="1"/>
      <c r="D1" s="1"/>
    </row>
    <row r="2" ht="42" customHeight="1" spans="1:4" x14ac:dyDescent="0.25">
      <c r="A2" s="2" t="s">
        <v>74</v>
      </c>
      <c r="B2" s="2"/>
      <c r="C2" s="2"/>
      <c r="D2" s="2"/>
    </row>
    <row r="4" ht="54" customHeight="1" spans="1:4" x14ac:dyDescent="0.25">
      <c r="A4" s="4" t="s">
        <v>75</v>
      </c>
      <c r="B4" s="4" t="s">
        <v>76</v>
      </c>
      <c r="C4" s="4" t="s">
        <v>77</v>
      </c>
      <c r="D4" s="4" t="s">
        <v>78</v>
      </c>
    </row>
    <row r="5" ht="54" customHeight="1" spans="1:4" x14ac:dyDescent="0.25">
      <c r="A5" s="2" t="s">
        <v>79</v>
      </c>
      <c r="B5" s="2" t="s">
        <v>80</v>
      </c>
      <c r="C5" s="2" t="s">
        <v>81</v>
      </c>
      <c r="D5" s="2" t="s">
        <v>82</v>
      </c>
    </row>
    <row r="6" ht="54" customHeight="1" spans="1:4" x14ac:dyDescent="0.25">
      <c r="A6" s="2" t="s">
        <v>83</v>
      </c>
      <c r="B6" s="2" t="s">
        <v>84</v>
      </c>
      <c r="C6" s="2" t="s">
        <v>81</v>
      </c>
      <c r="D6" s="2" t="s">
        <v>85</v>
      </c>
    </row>
    <row r="7" ht="54" customHeight="1" spans="1:4" x14ac:dyDescent="0.25">
      <c r="A7" s="2" t="s">
        <v>86</v>
      </c>
      <c r="B7" s="2" t="s">
        <v>87</v>
      </c>
      <c r="C7" s="2" t="s">
        <v>81</v>
      </c>
      <c r="D7" s="2" t="s">
        <v>88</v>
      </c>
    </row>
    <row r="8" ht="54" customHeight="1" spans="1:4" x14ac:dyDescent="0.25">
      <c r="A8" s="2" t="s">
        <v>89</v>
      </c>
      <c r="B8" s="2" t="s">
        <v>90</v>
      </c>
      <c r="C8" s="2" t="s">
        <v>81</v>
      </c>
      <c r="D8" s="2" t="s">
        <v>91</v>
      </c>
    </row>
    <row r="9" ht="54" customHeight="1" spans="1:4" x14ac:dyDescent="0.25">
      <c r="A9" s="2" t="s">
        <v>92</v>
      </c>
      <c r="B9" s="2" t="s">
        <v>93</v>
      </c>
      <c r="C9" s="2" t="s">
        <v>81</v>
      </c>
      <c r="D9" s="2" t="s">
        <v>94</v>
      </c>
    </row>
    <row r="10" ht="54" customHeight="1" spans="1:4" x14ac:dyDescent="0.25">
      <c r="A10" s="2" t="s">
        <v>95</v>
      </c>
      <c r="B10" s="2" t="s">
        <v>96</v>
      </c>
      <c r="C10" s="2" t="s">
        <v>81</v>
      </c>
      <c r="D10" s="2" t="s">
        <v>97</v>
      </c>
    </row>
    <row r="11" ht="54" customHeight="1" spans="1:4" x14ac:dyDescent="0.25">
      <c r="A11" s="2" t="s">
        <v>98</v>
      </c>
      <c r="B11" s="2" t="s">
        <v>99</v>
      </c>
      <c r="C11" s="2" t="s">
        <v>81</v>
      </c>
      <c r="D11" s="2" t="s">
        <v>100</v>
      </c>
    </row>
    <row r="12" ht="54" customHeight="1" spans="1:4" x14ac:dyDescent="0.25">
      <c r="A12" s="2" t="s">
        <v>101</v>
      </c>
      <c r="B12" s="2" t="s">
        <v>102</v>
      </c>
      <c r="C12" s="2" t="s">
        <v>81</v>
      </c>
      <c r="D12" s="2" t="s">
        <v>103</v>
      </c>
    </row>
    <row r="14" ht="54" customHeight="1" spans="1:4" x14ac:dyDescent="0.25">
      <c r="A14" s="4" t="s">
        <v>104</v>
      </c>
      <c r="B14" s="4" t="s">
        <v>105</v>
      </c>
      <c r="C14" s="4" t="s">
        <v>14</v>
      </c>
      <c r="D14" s="4" t="s">
        <v>106</v>
      </c>
    </row>
    <row r="15" ht="54" customHeight="1" spans="1:4" x14ac:dyDescent="0.25">
      <c r="A15" s="2" t="s">
        <v>107</v>
      </c>
      <c r="B15" s="3"/>
      <c r="C15" s="3"/>
      <c r="D15" s="2" t="s">
        <v>108</v>
      </c>
    </row>
    <row r="16" ht="54" customHeight="1" spans="1:4" x14ac:dyDescent="0.25">
      <c r="A16" s="2" t="s">
        <v>109</v>
      </c>
      <c r="B16" s="3"/>
      <c r="C16" s="3"/>
      <c r="D16" s="2" t="s">
        <v>110</v>
      </c>
    </row>
    <row r="17" ht="54" customHeight="1" spans="1:4" x14ac:dyDescent="0.25">
      <c r="A17" s="2" t="s">
        <v>111</v>
      </c>
      <c r="B17" s="3"/>
      <c r="C17" s="3"/>
      <c r="D17" s="2" t="s">
        <v>112</v>
      </c>
    </row>
    <row r="18" ht="54" customHeight="1" spans="1:4" x14ac:dyDescent="0.25">
      <c r="A18" s="2" t="s">
        <v>113</v>
      </c>
      <c r="B18" s="3"/>
      <c r="C18" s="3"/>
      <c r="D18" s="2" t="s">
        <v>114</v>
      </c>
    </row>
    <row r="19" ht="54" customHeight="1" spans="1:4" x14ac:dyDescent="0.25">
      <c r="A19" s="2" t="s">
        <v>115</v>
      </c>
      <c r="B19" s="3"/>
      <c r="C19" s="3"/>
      <c r="D19" s="2" t="s">
        <v>116</v>
      </c>
    </row>
    <row r="20" ht="54" customHeight="1" spans="1:4" x14ac:dyDescent="0.25">
      <c r="A20" s="2" t="s">
        <v>117</v>
      </c>
      <c r="B20" s="3"/>
      <c r="C20" s="3"/>
      <c r="D20" s="2" t="s">
        <v>118</v>
      </c>
    </row>
    <row r="21" ht="54" customHeight="1" spans="1:4" x14ac:dyDescent="0.25">
      <c r="A21" s="2" t="s">
        <v>119</v>
      </c>
      <c r="B21" s="3"/>
      <c r="C21" s="3"/>
      <c r="D21" s="2" t="s">
        <v>120</v>
      </c>
    </row>
  </sheetData>
  <mergeCells count="2">
    <mergeCell ref="A1:D1"/>
    <mergeCell ref="A2:D2"/>
  </mergeCells>
  <pageMargins left="0.25" right="0.25" top="0.4" bottom="0.4" header="0.15" footer="0.15"/>
  <pageSetup paperSize="9" orientation="landscape" fitToWidth="1" fitToHeight="1"/>
  <headerFooter>
    <oddFooter>Сметрикс | &amp;A | &amp;P из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9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52" customWidth="1"/>
    <col min="2" max="2" width="75" customWidth="1"/>
    <col min="3" max="3" width="95" customWidth="1"/>
    <col min="4" max="4" width="19" customWidth="1"/>
  </cols>
  <sheetData>
    <row r="1" ht="30" customHeight="1" spans="1:4" x14ac:dyDescent="0.25">
      <c r="A1" s="1" t="s">
        <v>121</v>
      </c>
      <c r="B1" s="1"/>
      <c r="C1" s="1"/>
      <c r="D1" s="1"/>
    </row>
    <row r="4" ht="54" customHeight="1" spans="1:4" x14ac:dyDescent="0.25">
      <c r="A4" s="4" t="s">
        <v>122</v>
      </c>
      <c r="B4" s="4" t="s">
        <v>123</v>
      </c>
      <c r="C4" s="4" t="s">
        <v>124</v>
      </c>
      <c r="D4" s="4" t="s">
        <v>125</v>
      </c>
    </row>
    <row r="5" ht="54" customHeight="1" spans="1:4" x14ac:dyDescent="0.25">
      <c r="A5" s="2" t="s">
        <v>126</v>
      </c>
      <c r="B5" s="2" t="s">
        <v>127</v>
      </c>
      <c r="C5" s="2" t="s">
        <v>128</v>
      </c>
      <c r="D5" s="2" t="s">
        <v>129</v>
      </c>
    </row>
    <row r="6" ht="54" customHeight="1" spans="1:4" x14ac:dyDescent="0.25">
      <c r="A6" s="2" t="s">
        <v>130</v>
      </c>
      <c r="B6" s="2" t="s">
        <v>131</v>
      </c>
      <c r="C6" s="2" t="s">
        <v>132</v>
      </c>
      <c r="D6" s="2" t="s">
        <v>129</v>
      </c>
    </row>
    <row r="7" ht="54" customHeight="1" spans="1:4" x14ac:dyDescent="0.25">
      <c r="A7" s="2" t="s">
        <v>133</v>
      </c>
      <c r="B7" s="2" t="s">
        <v>134</v>
      </c>
      <c r="C7" s="2" t="s">
        <v>135</v>
      </c>
      <c r="D7" s="2" t="s">
        <v>129</v>
      </c>
    </row>
    <row r="8" ht="54" customHeight="1" spans="1:4" x14ac:dyDescent="0.25">
      <c r="A8" s="2" t="s">
        <v>136</v>
      </c>
      <c r="B8" s="2" t="s">
        <v>137</v>
      </c>
      <c r="C8" s="2" t="s">
        <v>138</v>
      </c>
      <c r="D8" s="2" t="s">
        <v>129</v>
      </c>
    </row>
    <row r="9" ht="54" customHeight="1" spans="1:4" x14ac:dyDescent="0.25">
      <c r="A9" s="2" t="s">
        <v>139</v>
      </c>
      <c r="B9" s="2" t="s">
        <v>140</v>
      </c>
      <c r="C9" s="2" t="s">
        <v>141</v>
      </c>
      <c r="D9" s="2" t="s">
        <v>129</v>
      </c>
    </row>
  </sheetData>
  <mergeCells count="1">
    <mergeCell ref="A1:D1"/>
  </mergeCells>
  <hyperlinks>
    <hyperlink ref="C5" r:id="rId1"/>
    <hyperlink ref="C6" r:id="rId2"/>
    <hyperlink ref="C7" r:id="rId3"/>
  </hyperlinks>
  <pageMargins left="0.25" right="0.25" top="0.4" bottom="0.4" header="0.15" footer="0.15"/>
  <pageSetup paperSize="9" orientation="landscape" fitToWidth="1" fitToHeight="1"/>
  <headerFooter>
    <oddFooter>Сметрикс | &amp;A |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ВОР</vt:lpstr>
      <vt:lpstr>Пример</vt:lpstr>
      <vt:lpstr>Раскладка</vt:lpstr>
      <vt:lpstr>Проверка</vt:lpstr>
      <vt:lpstr>Источники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2026-10-07T00:00:00Z</dcterms:created>
  <dcterms:modified xsi:type="dcterms:W3CDTF">2026-10-07T05:04:32Z</dcterms:modified>
</cp:coreProperties>
</file>