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Исходные данные" state="visible" r:id="rId4"/>
    <sheet sheetId="2" name="Выбор нормы" state="visible" r:id="rId5"/>
    <sheet sheetId="3" name="Пример" state="visible" r:id="rId6"/>
    <sheet sheetId="4" name="Проверка" state="visible" r:id="rId7"/>
  </sheets>
  <definedNames>
    <definedName name="_xlnm.Print_Area" localSheetId="0">'Исходные данные'!$A1:$J28</definedName>
    <definedName name="_xlnm.Print_Area" localSheetId="1">'Выбор нормы'!$A1:$H25</definedName>
    <definedName name="_xlnm.Print_Titles" localSheetId="1">'Выбор нормы'!$6:$6</definedName>
    <definedName name="_xlnm.Print_Area" localSheetId="2">'Пример'!$A1:$D20</definedName>
    <definedName name="_xlnm.Print_Area" localSheetId="3">'Проверка'!$A1:$D17</definedName>
  </definedNames>
  <calcPr calcId="171027" fullCalcOnLoad="1"/>
</workbook>
</file>

<file path=xl/sharedStrings.xml><?xml version="1.0" encoding="utf-8"?>
<sst xmlns="http://schemas.openxmlformats.org/spreadsheetml/2006/main" count="195" uniqueCount="133">
  <si>
    <t>Проверка объёма дорожных плит</t>
  </si>
  <si>
    <t>Объект</t>
  </si>
  <si>
    <t>Учебный временный проезд</t>
  </si>
  <si>
    <t>Дата</t>
  </si>
  <si>
    <t>05.10.2026</t>
  </si>
  <si>
    <t>База</t>
  </si>
  <si>
    <t>ФСНБ-2022, ГЭСН</t>
  </si>
  <si>
    <t>Редакция</t>
  </si>
  <si>
    <t>Вид покрытия и схема</t>
  </si>
  <si>
    <t>Временная дорога, сплошное покрытие</t>
  </si>
  <si>
    <t>Технология швов</t>
  </si>
  <si>
    <t>Засыпка песком</t>
  </si>
  <si>
    <t>Основание</t>
  </si>
  <si>
    <t>Готовое основание</t>
  </si>
  <si>
    <t>Материалы проверены по полной таблице</t>
  </si>
  <si>
    <t>Марка по проекту</t>
  </si>
  <si>
    <t>Длина, м</t>
  </si>
  <si>
    <t>Ширина, м</t>
  </si>
  <si>
    <t>Толщина, м</t>
  </si>
  <si>
    <t>Паспортный объём одной, м³</t>
  </si>
  <si>
    <t>Количество, шт.</t>
  </si>
  <si>
    <t>Площадь одной, м²</t>
  </si>
  <si>
    <t>Общая площадь, м²</t>
  </si>
  <si>
    <t>Общий объём плит, м³</t>
  </si>
  <si>
    <t>Количество по 100 м³</t>
  </si>
  <si>
    <t>Учебная плита</t>
  </si>
  <si>
    <t>Итого</t>
  </si>
  <si>
    <t>Жёлтые ячейки заполняют по проекту и спецификации. Объём каждой марки считают по паспорту, без средней толщины.</t>
  </si>
  <si>
    <t>Учебный пример, числа условные. Размеры и объём не описывают паспорт конкретной марки.</t>
  </si>
  <si>
    <t>Выбор нормы по назначению и технологии</t>
  </si>
  <si>
    <t>Площадь относится к одной плите. Для 3 м²: 27-06-001-02 или 27-12-010-01; для 10,5 м²: 27-06-001-03.</t>
  </si>
  <si>
    <t>Условие</t>
  </si>
  <si>
    <t>Шифр ГЭСН</t>
  </si>
  <si>
    <t>Наименование нормы</t>
  </si>
  <si>
    <t>Измеритель</t>
  </si>
  <si>
    <t>Проверка применимости</t>
  </si>
  <si>
    <t>Источник</t>
  </si>
  <si>
    <t>Отметка сметчика</t>
  </si>
  <si>
    <t>Шестигранные плиты, дорожное покрытие</t>
  </si>
  <si>
    <t>27-06-001-01</t>
  </si>
  <si>
    <t>Устройство дорожных покрытий из сборных шестигранных железобетонных плит</t>
  </si>
  <si>
    <t>ФСНБ-2022</t>
  </si>
  <si>
    <t>100 м3</t>
  </si>
  <si>
    <t>Сопоставить проект, состав работ и техническую часть</t>
  </si>
  <si>
    <t>ГЭСН 81-02-27-2022, таблица 27-06-001</t>
  </si>
  <si>
    <t>Прямоугольные плиты до 3 м² включительно</t>
  </si>
  <si>
    <t>27-06-001-02</t>
  </si>
  <si>
    <t>Устройство дорожных покрытий из сборных прямоугольных железобетонных плит площадью: до 3 м2</t>
  </si>
  <si>
    <t>Прямоугольные плиты свыше 3 до 10,5 м² включительно</t>
  </si>
  <si>
    <t>27-06-001-03</t>
  </si>
  <si>
    <t>Устройство дорожных покрытий из сборных прямоугольных железобетонных плит площадью: свыше 3 до 10,5 м2</t>
  </si>
  <si>
    <t>Прямоугольные плиты свыше 10,5 м²</t>
  </si>
  <si>
    <t>27-06-001-04</t>
  </si>
  <si>
    <t>Устройство дорожных покрытий из сборных прямоугольных железобетонных плит площадью: свыше 10,5 м2</t>
  </si>
  <si>
    <t>Временная сплошная дорога, плиты до 3 м² включительно</t>
  </si>
  <si>
    <t>27-12-010-01</t>
  </si>
  <si>
    <t>Устройство дорог из сборных железобетонных плит площадью: до 3 м2</t>
  </si>
  <si>
    <t>ГЭСН 81-02-27-2022, таблица 27-12-010</t>
  </si>
  <si>
    <t>Временная сплошная дорога, плиты свыше 3 м²</t>
  </si>
  <si>
    <t>27-12-010-02</t>
  </si>
  <si>
    <t>Устройство дорог из сборных железобетонных плит площадью: свыше 3 м2</t>
  </si>
  <si>
    <t>Разборка сплошной дороги, плиты до 3 м² включительно</t>
  </si>
  <si>
    <t>27-12-010-03</t>
  </si>
  <si>
    <t>Разборка дорог из сборных железобетонных плит площадью: до 3 м2</t>
  </si>
  <si>
    <t>Разборка сплошной дороги, плиты свыше 3 м²</t>
  </si>
  <si>
    <t>27-12-010-04</t>
  </si>
  <si>
    <t>Разборка дорог из сборных железобетонных плит площадью: свыше 3 м2</t>
  </si>
  <si>
    <t>Временная колейная дорога</t>
  </si>
  <si>
    <t>27-12-008-01</t>
  </si>
  <si>
    <t>Устройство временных колейных дорог из сборных железобетонных плит</t>
  </si>
  <si>
    <t>км</t>
  </si>
  <si>
    <t>ГЭСН 81-02-27-2022, таблица 27-12-008</t>
  </si>
  <si>
    <t>Разборка временной колейной дороги</t>
  </si>
  <si>
    <t>27-12-008-02</t>
  </si>
  <si>
    <t>Разборка временных колейных дорог из сборных железобетонных плит</t>
  </si>
  <si>
    <t>Устройство отдельного временного разъезда из плит</t>
  </si>
  <si>
    <t>27-12-009-01</t>
  </si>
  <si>
    <t>Устройство временных разъездов: из плит сборных железобетонных</t>
  </si>
  <si>
    <t>шт</t>
  </si>
  <si>
    <t>ГЭСН 81-02-27-2022, таблица 27-12-009</t>
  </si>
  <si>
    <t>Разборка отдельного временного разъезда</t>
  </si>
  <si>
    <t>27-12-009-03</t>
  </si>
  <si>
    <t>Разборка временных разъездов из плит сборных железобетонных</t>
  </si>
  <si>
    <t>Специальные условия: эти нормы не выбирают по одному совпадению материала</t>
  </si>
  <si>
    <t>Колесопровод, специальный раздел дорог на болотах</t>
  </si>
  <si>
    <t>27-11-007-01</t>
  </si>
  <si>
    <t>Устройство колесопроводов из сборных железобетонных плит в 2 ленты по готовому основанию</t>
  </si>
  <si>
    <t>Проверить специальное назначение и технологию</t>
  </si>
  <si>
    <t>ГЭСН 81-02-27-2022, таблица 27-11-007</t>
  </si>
  <si>
    <t>Разъезд, специальный раздел дорог на болотах</t>
  </si>
  <si>
    <t>27-11-008-01</t>
  </si>
  <si>
    <t>Устройство разъездов из сборных железобетонных плит по готовому основанию</t>
  </si>
  <si>
    <t>ГЭСН 81-02-27-2022, таблица 27-11-008</t>
  </si>
  <si>
    <t>Укрепительная полоса первого размера</t>
  </si>
  <si>
    <t>27-08-002-01</t>
  </si>
  <si>
    <t>Устройство укрепительных полос из сборных железобетонных плит размером: 1х0,5(0,75)х0,06 м</t>
  </si>
  <si>
    <t>ГЭСН 81-02-27-2022, таблица 27-08-002</t>
  </si>
  <si>
    <t>Укрепительная полоса второго размера</t>
  </si>
  <si>
    <t>27-08-002-02</t>
  </si>
  <si>
    <t>Устройство укрепительных полос из сборных железобетонных плит размером: 3х0,5(0,75)х0,12 м</t>
  </si>
  <si>
    <t>Аэродромное покрытие, отдельная технология</t>
  </si>
  <si>
    <t>31-01-062-01</t>
  </si>
  <si>
    <t>Устройство аэродромных покрытий из сборных железобетонных плит</t>
  </si>
  <si>
    <t>ГЭСН 81-02-31-2022, таблица 31-01-062</t>
  </si>
  <si>
    <t>Временный проезд: две строки ведомости</t>
  </si>
  <si>
    <t>Учебный пример, числа условные. Исходные данные редактируются на одноимённом листе.</t>
  </si>
  <si>
    <t>Количество плит, шт.</t>
  </si>
  <si>
    <t>Площадь одной плиты первой марки, м²</t>
  </si>
  <si>
    <t>Площадь всех плит, м²</t>
  </si>
  <si>
    <t>Объём всех плит, м³</t>
  </si>
  <si>
    <t>Количество в единицах 100 м³</t>
  </si>
  <si>
    <t>Работа</t>
  </si>
  <si>
    <t>Количество</t>
  </si>
  <si>
    <t>Устройство временного сплошного покрытия</t>
  </si>
  <si>
    <t>100 м³</t>
  </si>
  <si>
    <t>Разборка покрытия, если предусмотрена заданием</t>
  </si>
  <si>
    <t>Шифры задаёт сметчик. Эти строки рассчитаны для 100 м³; для км или шт. нужен другой объём.</t>
  </si>
  <si>
    <t>Объёмы монтажа и разборки не суммируют как количество закупаемых плит. Денежный итог в форме не рассчитывается.</t>
  </si>
  <si>
    <t>Проверка перед передачей сметы</t>
  </si>
  <si>
    <t>№</t>
  </si>
  <si>
    <t>Что проверить</t>
  </si>
  <si>
    <t>Отметка</t>
  </si>
  <si>
    <t>Документ или пояснение</t>
  </si>
  <si>
    <t>Назначение дороги и схема покрытия соответствуют таблице</t>
  </si>
  <si>
    <t>Форма и площадь плиты проверены, границы 3 и 10,5 м² соблюдены</t>
  </si>
  <si>
    <t>Количество и паспортный объём по каждой марке подтверждены</t>
  </si>
  <si>
    <t>Измеритель выбран верно: 100 м³ плит, км дороги или шт. разъездов</t>
  </si>
  <si>
    <t>Основание и швы соответствуют составу, повторных операций нет</t>
  </si>
  <si>
    <t>Материалы и кран проверены по полной ресурсной таблице</t>
  </si>
  <si>
    <t>Доставка, разборка и отвозка разделены по заданию</t>
  </si>
  <si>
    <t>База, редакция, метод, территория и период указаны в смете</t>
  </si>
  <si>
    <t>Расчёт выполнил</t>
  </si>
  <si>
    <t>Проверил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</si>
</sst>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5" x14ac:knownFonts="1">
    <font>
      <color theme="1"/>
      <family val="2"/>
      <scheme val="minor"/>
      <sz val="11"/>
      <name val="Calibri"/>
    </font>
    <font>
      <b/>
      <color rgb="49372D"/>
      <sz val="14"/>
      <name val="Arial"/>
    </font>
    <font>
      <color rgb="24201D"/>
      <sz val="10"/>
      <name val="Arial"/>
    </font>
    <font>
      <b/>
      <color rgb="FFFFFF"/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2D7"/>
      </patternFill>
    </fill>
    <fill>
      <patternFill patternType="solid">
        <fgColor rgb="49372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center" vertical="center" wrapText="1"/>
    </xf>
    <xf numFmtId="164" fontId="2" fillId="2" borderId="0" xfId="0" applyNumberFormat="1" applyFont="1" applyFill="1" applyAlignment="1">
      <alignment horizontal="right" vertical="center" wrapText="1"/>
    </xf>
    <xf numFmtId="1" fontId="2" fillId="2" borderId="0" xfId="0" applyNumberFormat="1" applyFont="1" applyFill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0" fontId="0" fillId="2" borderId="0" xfId="0" applyFill="1"/>
    <xf numFmtId="164" fontId="0" fillId="2" borderId="0" xfId="0" applyNumberFormat="1" applyFill="1"/>
    <xf numFmtId="1" fontId="0" fillId="2" borderId="0" xfId="0" applyNumberFormat="1" applyFill="1"/>
    <xf numFmtId="0" fontId="4" fillId="0" borderId="0" xfId="0" applyFont="1"/>
    <xf numFmtId="0" fontId="4" fillId="0" borderId="0" xfId="0" applyFont="1" applyAlignment="1">
      <alignment horizontal="left" vertical="center" wrapText="1"/>
    </xf>
    <xf numFmtId="164" fontId="4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28"/>
  <sheetViews>
    <sheetView workbookViewId="0" showGridLines="0">
      <pane xSplit="1" ySplit="13" topLeftCell="B14" activePane="bottomRight" state="frozen"/>
      <selection pane="bottomRight"/>
    </sheetView>
  </sheetViews>
  <sheetFormatPr defaultRowHeight="15" outlineLevelRow="0" outlineLevelCol="0" x14ac:dyDescent="55"/>
  <cols>
    <col min="1" max="1" width="26" customWidth="1"/>
    <col min="2" max="4" width="13" customWidth="1"/>
    <col min="5" max="5" width="17" customWidth="1"/>
    <col min="6" max="6" width="12" customWidth="1"/>
    <col min="7" max="7" width="15" customWidth="1"/>
    <col min="8" max="9" width="16" customWidth="1"/>
    <col min="10" max="10" width="17" customWidth="1"/>
  </cols>
  <sheetData>
    <row r="2" ht="28" customHeight="1" spans="1:10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</row>
    <row r="4" ht="26" customHeight="1" spans="1:10" x14ac:dyDescent="0.25">
      <c r="A4" s="2" t="s">
        <v>1</v>
      </c>
      <c r="B4" s="3" t="s">
        <v>2</v>
      </c>
      <c r="C4" s="3"/>
      <c r="D4" s="3"/>
      <c r="E4" s="3"/>
      <c r="F4" s="3"/>
      <c r="G4" s="3"/>
      <c r="H4" s="3"/>
      <c r="I4" s="3"/>
      <c r="J4" s="3"/>
    </row>
    <row r="5" ht="26" customHeight="1" spans="1:10" x14ac:dyDescent="0.25">
      <c r="A5" s="2" t="s">
        <v>3</v>
      </c>
      <c r="B5" s="3" t="s">
        <v>4</v>
      </c>
      <c r="C5" s="3"/>
      <c r="D5" s="3"/>
      <c r="E5" s="3"/>
      <c r="F5" s="3"/>
      <c r="G5" s="3"/>
      <c r="H5" s="3"/>
      <c r="I5" s="3"/>
      <c r="J5" s="3"/>
    </row>
    <row r="6" ht="26" customHeight="1" spans="1:10" x14ac:dyDescent="0.25">
      <c r="A6" s="2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</row>
    <row r="7" ht="26" customHeight="1" spans="1:10" x14ac:dyDescent="0.25">
      <c r="A7" s="2" t="s">
        <v>7</v>
      </c>
      <c r="B7" s="3"/>
      <c r="C7" s="3"/>
      <c r="D7" s="3"/>
      <c r="E7" s="3"/>
      <c r="F7" s="3"/>
      <c r="G7" s="3"/>
      <c r="H7" s="3"/>
      <c r="I7" s="3"/>
      <c r="J7" s="3"/>
    </row>
    <row r="8" ht="26" customHeight="1" spans="1:10" x14ac:dyDescent="0.25">
      <c r="A8" s="2" t="s">
        <v>8</v>
      </c>
      <c r="B8" s="3" t="s">
        <v>9</v>
      </c>
      <c r="C8" s="3"/>
      <c r="D8" s="3"/>
      <c r="E8" s="3"/>
      <c r="F8" s="3"/>
      <c r="G8" s="3"/>
      <c r="H8" s="3"/>
      <c r="I8" s="3"/>
      <c r="J8" s="3"/>
    </row>
    <row r="9" ht="26" customHeight="1" spans="1:10" x14ac:dyDescent="0.25">
      <c r="A9" s="2" t="s">
        <v>10</v>
      </c>
      <c r="B9" s="3" t="s">
        <v>11</v>
      </c>
      <c r="C9" s="3"/>
      <c r="D9" s="3"/>
      <c r="E9" s="3"/>
      <c r="F9" s="3"/>
      <c r="G9" s="3"/>
      <c r="H9" s="3"/>
      <c r="I9" s="3"/>
      <c r="J9" s="3"/>
    </row>
    <row r="10" ht="26" customHeight="1" spans="1:10" x14ac:dyDescent="0.25">
      <c r="A10" s="2" t="s">
        <v>12</v>
      </c>
      <c r="B10" s="3" t="s">
        <v>13</v>
      </c>
      <c r="C10" s="3"/>
      <c r="D10" s="3"/>
      <c r="E10" s="3"/>
      <c r="F10" s="3"/>
      <c r="G10" s="3"/>
      <c r="H10" s="3"/>
      <c r="I10" s="3"/>
      <c r="J10" s="3"/>
    </row>
    <row r="11" ht="42" customHeight="1" spans="1:10" x14ac:dyDescent="0.25">
      <c r="A11" s="2" t="s">
        <v>14</v>
      </c>
      <c r="B11" s="3"/>
      <c r="C11" s="3"/>
      <c r="D11" s="3"/>
      <c r="E11" s="3"/>
      <c r="F11" s="3"/>
      <c r="G11" s="3"/>
      <c r="H11" s="3"/>
      <c r="I11" s="3"/>
      <c r="J11" s="3"/>
    </row>
    <row r="13" ht="58" customHeight="1" spans="1:10" x14ac:dyDescent="0.25">
      <c r="A13" s="4" t="s">
        <v>15</v>
      </c>
      <c r="B13" s="4" t="s">
        <v>16</v>
      </c>
      <c r="C13" s="4" t="s">
        <v>17</v>
      </c>
      <c r="D13" s="4" t="s">
        <v>18</v>
      </c>
      <c r="E13" s="4" t="s">
        <v>19</v>
      </c>
      <c r="F13" s="4" t="s">
        <v>20</v>
      </c>
      <c r="G13" s="4" t="s">
        <v>21</v>
      </c>
      <c r="H13" s="4" t="s">
        <v>22</v>
      </c>
      <c r="I13" s="4" t="s">
        <v>23</v>
      </c>
      <c r="J13" s="4" t="s">
        <v>24</v>
      </c>
    </row>
    <row r="14" ht="26" customHeight="1" spans="1:10" x14ac:dyDescent="0.25">
      <c r="A14" s="3" t="s">
        <v>25</v>
      </c>
      <c r="B14" s="5">
        <v>6</v>
      </c>
      <c r="C14" s="5">
        <v>2</v>
      </c>
      <c r="D14" s="5">
        <v>0.14</v>
      </c>
      <c r="E14" s="5">
        <v>1.68</v>
      </c>
      <c r="F14" s="6">
        <v>50</v>
      </c>
      <c r="G14" s="7">
        <f>IF(A14="","",IF(OR(COUNT(B14:C14)&lt;&gt;2,B14&lt;=0,C14&lt;=0),"Укажите размеры",B14*C14))</f>
        <v>12</v>
      </c>
      <c r="H14" s="7">
        <f>IF(A14="","",IF(OR(COUNT(F14)=0,F14&lt;0,MOD(F14,1)&lt;&gt;0,NOT(ISNUMBER(G14))),"Укажите данные",G14*F14))</f>
        <v>600</v>
      </c>
      <c r="I14" s="7">
        <f>IF(A14="","",IF(OR(COUNT(E14:F14)&lt;&gt;2,E14&lt;=0,F14&lt;0,MOD(F14,1)&lt;&gt;0),"Укажите объём и количество",E14*F14))</f>
        <v>84</v>
      </c>
      <c r="J14" s="7">
        <f>IF(A14="","",IF(ISNUMBER(I14),I14/100,"Укажите данные"))</f>
        <v>0.84</v>
      </c>
    </row>
    <row r="15" ht="26" customHeight="1" spans="1:10" x14ac:dyDescent="0.25">
      <c r="A15" s="8"/>
      <c r="B15" s="9"/>
      <c r="C15" s="9"/>
      <c r="D15" s="9"/>
      <c r="E15" s="9"/>
      <c r="F15" s="10"/>
      <c r="G15" s="7" t="str">
        <f>IF(A15="","",IF(OR(COUNT(B15:C15)&lt;&gt;2,B15&lt;=0,C15&lt;=0),"Укажите размеры",B15*C15))</f>
        <v/>
      </c>
      <c r="H15" s="7" t="str">
        <f>IF(A15="","",IF(OR(COUNT(F15)=0,F15&lt;0,MOD(F15,1)&lt;&gt;0,NOT(ISNUMBER(G15))),"Укажите данные",G15*F15))</f>
        <v/>
      </c>
      <c r="I15" s="7" t="str">
        <f>IF(A15="","",IF(OR(COUNT(E15:F15)&lt;&gt;2,E15&lt;=0,F15&lt;0,MOD(F15,1)&lt;&gt;0),"Укажите объём и количество",E15*F15))</f>
        <v/>
      </c>
      <c r="J15" s="7" t="str">
        <f>IF(A15="","",IF(ISNUMBER(I15),I15/100,"Укажите данные"))</f>
        <v/>
      </c>
    </row>
    <row r="16" ht="26" customHeight="1" spans="1:10" x14ac:dyDescent="0.25">
      <c r="A16" s="8"/>
      <c r="B16" s="9"/>
      <c r="C16" s="9"/>
      <c r="D16" s="9"/>
      <c r="E16" s="9"/>
      <c r="F16" s="10"/>
      <c r="G16" s="7" t="str">
        <f>IF(A16="","",IF(OR(COUNT(B16:C16)&lt;&gt;2,B16&lt;=0,C16&lt;=0),"Укажите размеры",B16*C16))</f>
        <v/>
      </c>
      <c r="H16" s="7" t="str">
        <f>IF(A16="","",IF(OR(COUNT(F16)=0,F16&lt;0,MOD(F16,1)&lt;&gt;0,NOT(ISNUMBER(G16))),"Укажите данные",G16*F16))</f>
        <v/>
      </c>
      <c r="I16" s="7" t="str">
        <f>IF(A16="","",IF(OR(COUNT(E16:F16)&lt;&gt;2,E16&lt;=0,F16&lt;0,MOD(F16,1)&lt;&gt;0),"Укажите объём и количество",E16*F16))</f>
        <v/>
      </c>
      <c r="J16" s="7" t="str">
        <f>IF(A16="","",IF(ISNUMBER(I16),I16/100,"Укажите данные"))</f>
        <v/>
      </c>
    </row>
    <row r="17" ht="26" customHeight="1" spans="1:10" x14ac:dyDescent="0.25">
      <c r="A17" s="8"/>
      <c r="B17" s="9"/>
      <c r="C17" s="9"/>
      <c r="D17" s="9"/>
      <c r="E17" s="9"/>
      <c r="F17" s="10"/>
      <c r="G17" s="7" t="str">
        <f>IF(A17="","",IF(OR(COUNT(B17:C17)&lt;&gt;2,B17&lt;=0,C17&lt;=0),"Укажите размеры",B17*C17))</f>
        <v/>
      </c>
      <c r="H17" s="7" t="str">
        <f>IF(A17="","",IF(OR(COUNT(F17)=0,F17&lt;0,MOD(F17,1)&lt;&gt;0,NOT(ISNUMBER(G17))),"Укажите данные",G17*F17))</f>
        <v/>
      </c>
      <c r="I17" s="7" t="str">
        <f>IF(A17="","",IF(OR(COUNT(E17:F17)&lt;&gt;2,E17&lt;=0,F17&lt;0,MOD(F17,1)&lt;&gt;0),"Укажите объём и количество",E17*F17))</f>
        <v/>
      </c>
      <c r="J17" s="7" t="str">
        <f>IF(A17="","",IF(ISNUMBER(I17),I17/100,"Укажите данные"))</f>
        <v/>
      </c>
    </row>
    <row r="18" ht="26" customHeight="1" spans="1:10" x14ac:dyDescent="0.25">
      <c r="A18" s="8"/>
      <c r="B18" s="9"/>
      <c r="C18" s="9"/>
      <c r="D18" s="9"/>
      <c r="E18" s="9"/>
      <c r="F18" s="10"/>
      <c r="G18" s="7" t="str">
        <f>IF(A18="","",IF(OR(COUNT(B18:C18)&lt;&gt;2,B18&lt;=0,C18&lt;=0),"Укажите размеры",B18*C18))</f>
        <v/>
      </c>
      <c r="H18" s="7" t="str">
        <f>IF(A18="","",IF(OR(COUNT(F18)=0,F18&lt;0,MOD(F18,1)&lt;&gt;0,NOT(ISNUMBER(G18))),"Укажите данные",G18*F18))</f>
        <v/>
      </c>
      <c r="I18" s="7" t="str">
        <f>IF(A18="","",IF(OR(COUNT(E18:F18)&lt;&gt;2,E18&lt;=0,F18&lt;0,MOD(F18,1)&lt;&gt;0),"Укажите объём и количество",E18*F18))</f>
        <v/>
      </c>
      <c r="J18" s="7" t="str">
        <f>IF(A18="","",IF(ISNUMBER(I18),I18/100,"Укажите данные"))</f>
        <v/>
      </c>
    </row>
    <row r="19" ht="26" customHeight="1" spans="1:10" x14ac:dyDescent="0.25">
      <c r="A19" s="8"/>
      <c r="B19" s="9"/>
      <c r="C19" s="9"/>
      <c r="D19" s="9"/>
      <c r="E19" s="9"/>
      <c r="F19" s="10"/>
      <c r="G19" s="7" t="str">
        <f>IF(A19="","",IF(OR(COUNT(B19:C19)&lt;&gt;2,B19&lt;=0,C19&lt;=0),"Укажите размеры",B19*C19))</f>
        <v/>
      </c>
      <c r="H19" s="7" t="str">
        <f>IF(A19="","",IF(OR(COUNT(F19)=0,F19&lt;0,MOD(F19,1)&lt;&gt;0,NOT(ISNUMBER(G19))),"Укажите данные",G19*F19))</f>
        <v/>
      </c>
      <c r="I19" s="7" t="str">
        <f>IF(A19="","",IF(OR(COUNT(E19:F19)&lt;&gt;2,E19&lt;=0,F19&lt;0,MOD(F19,1)&lt;&gt;0),"Укажите объём и количество",E19*F19))</f>
        <v/>
      </c>
      <c r="J19" s="7" t="str">
        <f>IF(A19="","",IF(ISNUMBER(I19),I19/100,"Укажите данные"))</f>
        <v/>
      </c>
    </row>
    <row r="20" ht="26" customHeight="1" spans="1:10" x14ac:dyDescent="0.25">
      <c r="A20" s="8"/>
      <c r="B20" s="9"/>
      <c r="C20" s="9"/>
      <c r="D20" s="9"/>
      <c r="E20" s="9"/>
      <c r="F20" s="10"/>
      <c r="G20" s="7" t="str">
        <f>IF(A20="","",IF(OR(COUNT(B20:C20)&lt;&gt;2,B20&lt;=0,C20&lt;=0),"Укажите размеры",B20*C20))</f>
        <v/>
      </c>
      <c r="H20" s="7" t="str">
        <f>IF(A20="","",IF(OR(COUNT(F20)=0,F20&lt;0,MOD(F20,1)&lt;&gt;0,NOT(ISNUMBER(G20))),"Укажите данные",G20*F20))</f>
        <v/>
      </c>
      <c r="I20" s="7" t="str">
        <f>IF(A20="","",IF(OR(COUNT(E20:F20)&lt;&gt;2,E20&lt;=0,F20&lt;0,MOD(F20,1)&lt;&gt;0),"Укажите объём и количество",E20*F20))</f>
        <v/>
      </c>
      <c r="J20" s="7" t="str">
        <f>IF(A20="","",IF(ISNUMBER(I20),I20/100,"Укажите данные"))</f>
        <v/>
      </c>
    </row>
    <row r="21" ht="26" customHeight="1" spans="1:10" x14ac:dyDescent="0.25">
      <c r="A21" s="8"/>
      <c r="B21" s="9"/>
      <c r="C21" s="9"/>
      <c r="D21" s="9"/>
      <c r="E21" s="9"/>
      <c r="F21" s="10"/>
      <c r="G21" s="7" t="str">
        <f>IF(A21="","",IF(OR(COUNT(B21:C21)&lt;&gt;2,B21&lt;=0,C21&lt;=0),"Укажите размеры",B21*C21))</f>
        <v/>
      </c>
      <c r="H21" s="7" t="str">
        <f>IF(A21="","",IF(OR(COUNT(F21)=0,F21&lt;0,MOD(F21,1)&lt;&gt;0,NOT(ISNUMBER(G21))),"Укажите данные",G21*F21))</f>
        <v/>
      </c>
      <c r="I21" s="7" t="str">
        <f>IF(A21="","",IF(OR(COUNT(E21:F21)&lt;&gt;2,E21&lt;=0,F21&lt;0,MOD(F21,1)&lt;&gt;0),"Укажите объём и количество",E21*F21))</f>
        <v/>
      </c>
      <c r="J21" s="7" t="str">
        <f>IF(A21="","",IF(ISNUMBER(I21),I21/100,"Укажите данные"))</f>
        <v/>
      </c>
    </row>
    <row r="22" ht="26" customHeight="1" spans="1:10" x14ac:dyDescent="0.25">
      <c r="A22" s="8"/>
      <c r="B22" s="9"/>
      <c r="C22" s="9"/>
      <c r="D22" s="9"/>
      <c r="E22" s="9"/>
      <c r="F22" s="10"/>
      <c r="G22" s="7" t="str">
        <f>IF(A22="","",IF(OR(COUNT(B22:C22)&lt;&gt;2,B22&lt;=0,C22&lt;=0),"Укажите размеры",B22*C22))</f>
        <v/>
      </c>
      <c r="H22" s="7" t="str">
        <f>IF(A22="","",IF(OR(COUNT(F22)=0,F22&lt;0,MOD(F22,1)&lt;&gt;0,NOT(ISNUMBER(G22))),"Укажите данные",G22*F22))</f>
        <v/>
      </c>
      <c r="I22" s="7" t="str">
        <f>IF(A22="","",IF(OR(COUNT(E22:F22)&lt;&gt;2,E22&lt;=0,F22&lt;0,MOD(F22,1)&lt;&gt;0),"Укажите объём и количество",E22*F22))</f>
        <v/>
      </c>
      <c r="J22" s="7" t="str">
        <f>IF(A22="","",IF(ISNUMBER(I22),I22/100,"Укажите данные"))</f>
        <v/>
      </c>
    </row>
    <row r="23" ht="26" customHeight="1" spans="1:10" x14ac:dyDescent="0.25">
      <c r="A23" s="8"/>
      <c r="B23" s="9"/>
      <c r="C23" s="9"/>
      <c r="D23" s="9"/>
      <c r="E23" s="9"/>
      <c r="F23" s="10"/>
      <c r="G23" s="7" t="str">
        <f>IF(A23="","",IF(OR(COUNT(B23:C23)&lt;&gt;2,B23&lt;=0,C23&lt;=0),"Укажите размеры",B23*C23))</f>
        <v/>
      </c>
      <c r="H23" s="7" t="str">
        <f>IF(A23="","",IF(OR(COUNT(F23)=0,F23&lt;0,MOD(F23,1)&lt;&gt;0,NOT(ISNUMBER(G23))),"Укажите данные",G23*F23))</f>
        <v/>
      </c>
      <c r="I23" s="7" t="str">
        <f>IF(A23="","",IF(OR(COUNT(E23:F23)&lt;&gt;2,E23&lt;=0,F23&lt;0,MOD(F23,1)&lt;&gt;0),"Укажите объём и количество",E23*F23))</f>
        <v/>
      </c>
      <c r="J23" s="7" t="str">
        <f>IF(A23="","",IF(ISNUMBER(I23),I23/100,"Укажите данные"))</f>
        <v/>
      </c>
    </row>
    <row r="25" ht="26" customHeight="1" spans="1:10" s="11" customFormat="1" x14ac:dyDescent="0.25">
      <c r="A25" s="12" t="s">
        <v>26</v>
      </c>
      <c r="H25" s="13">
        <f>IF(COUNTA(A14:A23)=0,"",IF(COUNT(H14:H23)&lt;COUNTA(A14:A23),"Укажите данные",SUM(H14:H23)))</f>
        <v>600</v>
      </c>
      <c r="I25" s="13">
        <f>IF(COUNTA(A14:A23)=0,"",IF(COUNT(I14:I23)&lt;COUNTA(A14:A23),"Укажите данные",SUM(I14:I23)))</f>
        <v>84</v>
      </c>
      <c r="J25" s="13">
        <f>IF(COUNTA(A14:A23)=0,"",IF(COUNT(J14:J23)&lt;COUNTA(A14:A23),"Укажите данные",SUM(J14:J23)))</f>
        <v>0.84</v>
      </c>
    </row>
    <row r="27" ht="34" customHeight="1" spans="1:10" x14ac:dyDescent="0.25">
      <c r="A27" s="2" t="s">
        <v>27</v>
      </c>
      <c r="B27" s="2"/>
      <c r="C27" s="2"/>
      <c r="D27" s="2"/>
      <c r="E27" s="2"/>
      <c r="F27" s="2"/>
      <c r="G27" s="2"/>
      <c r="H27" s="2"/>
      <c r="I27" s="2"/>
      <c r="J27" s="2"/>
    </row>
    <row r="28" ht="34" customHeight="1" spans="1:10" x14ac:dyDescent="0.25">
      <c r="A28" s="2" t="s">
        <v>28</v>
      </c>
      <c r="B28" s="2"/>
      <c r="C28" s="2"/>
      <c r="D28" s="2"/>
      <c r="E28" s="2"/>
      <c r="F28" s="2"/>
      <c r="G28" s="2"/>
      <c r="H28" s="2"/>
      <c r="I28" s="2"/>
      <c r="J28" s="2"/>
    </row>
  </sheetData>
  <mergeCells count="11">
    <mergeCell ref="A2:J2"/>
    <mergeCell ref="B4:J4"/>
    <mergeCell ref="B5:J5"/>
    <mergeCell ref="B6:J6"/>
    <mergeCell ref="B7:J7"/>
    <mergeCell ref="B8:J8"/>
    <mergeCell ref="B9:J9"/>
    <mergeCell ref="B10:J10"/>
    <mergeCell ref="B11:J11"/>
    <mergeCell ref="A27:J27"/>
    <mergeCell ref="A28:J28"/>
  </mergeCells>
  <dataValidations count="2">
    <dataValidation type="decimal" operator="greaterThan" allowBlank="1" showErrorMessage="1" errorStyle="stop" errorTitle="Проверьте значение" error="Размер и паспортный объём должны быть больше нуля." sqref="B14:E23">
      <formula1>0</formula1>
    </dataValidation>
    <dataValidation type="whole" operator="greaterThanOrEqual" allowBlank="1" showErrorMessage="1" errorStyle="stop" errorTitle="Проверьте количество" error="Введите целое число не меньше нуля." sqref="F14:F23">
      <formula1>0</formula1>
    </dataValidation>
  </dataValidations>
  <pageMargins left="0.25" right="0.25" top="0.35" bottom="0.35" header="0.15" footer="0.15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5"/>
  <sheetViews>
    <sheetView workbookViewId="0" showGridLines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38" customWidth="1"/>
    <col min="2" max="2" width="18" customWidth="1"/>
    <col min="3" max="3" width="61" customWidth="1"/>
    <col min="4" max="4" width="17" customWidth="1"/>
    <col min="5" max="5" width="13" customWidth="1"/>
    <col min="6" max="6" width="37" customWidth="1"/>
    <col min="7" max="7" width="29" customWidth="1"/>
    <col min="8" max="8" width="25" customWidth="1"/>
  </cols>
  <sheetData>
    <row r="2" ht="28" customHeight="1" spans="1:8" x14ac:dyDescent="0.25">
      <c r="A2" s="1" t="s">
        <v>29</v>
      </c>
      <c r="B2" s="1"/>
      <c r="C2" s="1"/>
      <c r="D2" s="1"/>
      <c r="E2" s="1"/>
      <c r="F2" s="1"/>
      <c r="G2" s="1"/>
      <c r="H2" s="1"/>
    </row>
    <row r="4" ht="32" customHeight="1" spans="1:8" x14ac:dyDescent="0.25">
      <c r="A4" s="2" t="s">
        <v>30</v>
      </c>
      <c r="B4" s="2"/>
      <c r="C4" s="2"/>
      <c r="D4" s="2"/>
      <c r="E4" s="2"/>
      <c r="F4" s="2"/>
      <c r="G4" s="2"/>
      <c r="H4" s="2"/>
    </row>
    <row r="6" ht="40" customHeight="1" spans="1:8" x14ac:dyDescent="0.25">
      <c r="A6" s="4" t="s">
        <v>31</v>
      </c>
      <c r="B6" s="4" t="s">
        <v>32</v>
      </c>
      <c r="C6" s="4" t="s">
        <v>33</v>
      </c>
      <c r="D6" s="4" t="s">
        <v>5</v>
      </c>
      <c r="E6" s="4" t="s">
        <v>34</v>
      </c>
      <c r="F6" s="4" t="s">
        <v>35</v>
      </c>
      <c r="G6" s="4" t="s">
        <v>36</v>
      </c>
      <c r="H6" s="4" t="s">
        <v>37</v>
      </c>
    </row>
    <row r="7" ht="64" customHeight="1" spans="1:8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8"/>
    </row>
    <row r="8" ht="64" customHeight="1" spans="1:8" x14ac:dyDescent="0.25">
      <c r="A8" s="2" t="s">
        <v>45</v>
      </c>
      <c r="B8" s="2" t="s">
        <v>46</v>
      </c>
      <c r="C8" s="2" t="s">
        <v>47</v>
      </c>
      <c r="D8" s="2" t="s">
        <v>41</v>
      </c>
      <c r="E8" s="2" t="s">
        <v>42</v>
      </c>
      <c r="F8" s="2" t="s">
        <v>43</v>
      </c>
      <c r="G8" s="2" t="s">
        <v>44</v>
      </c>
      <c r="H8" s="8"/>
    </row>
    <row r="9" ht="64" customHeight="1" spans="1:8" x14ac:dyDescent="0.25">
      <c r="A9" s="2" t="s">
        <v>48</v>
      </c>
      <c r="B9" s="2" t="s">
        <v>49</v>
      </c>
      <c r="C9" s="2" t="s">
        <v>50</v>
      </c>
      <c r="D9" s="2" t="s">
        <v>41</v>
      </c>
      <c r="E9" s="2" t="s">
        <v>42</v>
      </c>
      <c r="F9" s="2" t="s">
        <v>43</v>
      </c>
      <c r="G9" s="2" t="s">
        <v>44</v>
      </c>
      <c r="H9" s="8"/>
    </row>
    <row r="10" ht="64" customHeight="1" spans="1:8" x14ac:dyDescent="0.25">
      <c r="A10" s="2" t="s">
        <v>51</v>
      </c>
      <c r="B10" s="2" t="s">
        <v>52</v>
      </c>
      <c r="C10" s="2" t="s">
        <v>53</v>
      </c>
      <c r="D10" s="2" t="s">
        <v>41</v>
      </c>
      <c r="E10" s="2" t="s">
        <v>42</v>
      </c>
      <c r="F10" s="2" t="s">
        <v>43</v>
      </c>
      <c r="G10" s="2" t="s">
        <v>44</v>
      </c>
      <c r="H10" s="8"/>
    </row>
    <row r="11" ht="64" customHeight="1" spans="1:8" x14ac:dyDescent="0.25">
      <c r="A11" s="2" t="s">
        <v>54</v>
      </c>
      <c r="B11" s="2" t="s">
        <v>55</v>
      </c>
      <c r="C11" s="2" t="s">
        <v>56</v>
      </c>
      <c r="D11" s="2" t="s">
        <v>41</v>
      </c>
      <c r="E11" s="2" t="s">
        <v>42</v>
      </c>
      <c r="F11" s="2" t="s">
        <v>43</v>
      </c>
      <c r="G11" s="2" t="s">
        <v>57</v>
      </c>
      <c r="H11" s="8"/>
    </row>
    <row r="12" ht="64" customHeight="1" spans="1:8" x14ac:dyDescent="0.25">
      <c r="A12" s="2" t="s">
        <v>58</v>
      </c>
      <c r="B12" s="2" t="s">
        <v>59</v>
      </c>
      <c r="C12" s="2" t="s">
        <v>60</v>
      </c>
      <c r="D12" s="2" t="s">
        <v>41</v>
      </c>
      <c r="E12" s="2" t="s">
        <v>42</v>
      </c>
      <c r="F12" s="2" t="s">
        <v>43</v>
      </c>
      <c r="G12" s="2" t="s">
        <v>57</v>
      </c>
      <c r="H12" s="8"/>
    </row>
    <row r="13" ht="64" customHeight="1" spans="1:8" x14ac:dyDescent="0.25">
      <c r="A13" s="2" t="s">
        <v>61</v>
      </c>
      <c r="B13" s="2" t="s">
        <v>62</v>
      </c>
      <c r="C13" s="2" t="s">
        <v>63</v>
      </c>
      <c r="D13" s="2" t="s">
        <v>41</v>
      </c>
      <c r="E13" s="2" t="s">
        <v>42</v>
      </c>
      <c r="F13" s="2" t="s">
        <v>43</v>
      </c>
      <c r="G13" s="2" t="s">
        <v>57</v>
      </c>
      <c r="H13" s="8"/>
    </row>
    <row r="14" ht="64" customHeight="1" spans="1:8" x14ac:dyDescent="0.25">
      <c r="A14" s="2" t="s">
        <v>64</v>
      </c>
      <c r="B14" s="2" t="s">
        <v>65</v>
      </c>
      <c r="C14" s="2" t="s">
        <v>66</v>
      </c>
      <c r="D14" s="2" t="s">
        <v>41</v>
      </c>
      <c r="E14" s="2" t="s">
        <v>42</v>
      </c>
      <c r="F14" s="2" t="s">
        <v>43</v>
      </c>
      <c r="G14" s="2" t="s">
        <v>57</v>
      </c>
      <c r="H14" s="8"/>
    </row>
    <row r="15" ht="64" customHeight="1" spans="1:8" x14ac:dyDescent="0.25">
      <c r="A15" s="2" t="s">
        <v>67</v>
      </c>
      <c r="B15" s="2" t="s">
        <v>68</v>
      </c>
      <c r="C15" s="2" t="s">
        <v>69</v>
      </c>
      <c r="D15" s="2" t="s">
        <v>41</v>
      </c>
      <c r="E15" s="2" t="s">
        <v>70</v>
      </c>
      <c r="F15" s="2" t="s">
        <v>43</v>
      </c>
      <c r="G15" s="2" t="s">
        <v>71</v>
      </c>
      <c r="H15" s="8"/>
    </row>
    <row r="16" ht="64" customHeight="1" spans="1:8" x14ac:dyDescent="0.25">
      <c r="A16" s="2" t="s">
        <v>72</v>
      </c>
      <c r="B16" s="2" t="s">
        <v>73</v>
      </c>
      <c r="C16" s="2" t="s">
        <v>74</v>
      </c>
      <c r="D16" s="2" t="s">
        <v>41</v>
      </c>
      <c r="E16" s="2" t="s">
        <v>70</v>
      </c>
      <c r="F16" s="2" t="s">
        <v>43</v>
      </c>
      <c r="G16" s="2" t="s">
        <v>71</v>
      </c>
      <c r="H16" s="8"/>
    </row>
    <row r="17" ht="64" customHeight="1" spans="1:8" x14ac:dyDescent="0.25">
      <c r="A17" s="2" t="s">
        <v>75</v>
      </c>
      <c r="B17" s="2" t="s">
        <v>76</v>
      </c>
      <c r="C17" s="2" t="s">
        <v>77</v>
      </c>
      <c r="D17" s="2" t="s">
        <v>41</v>
      </c>
      <c r="E17" s="2" t="s">
        <v>78</v>
      </c>
      <c r="F17" s="2" t="s">
        <v>43</v>
      </c>
      <c r="G17" s="2" t="s">
        <v>79</v>
      </c>
      <c r="H17" s="8"/>
    </row>
    <row r="18" ht="64" customHeight="1" spans="1:8" x14ac:dyDescent="0.25">
      <c r="A18" s="2" t="s">
        <v>80</v>
      </c>
      <c r="B18" s="2" t="s">
        <v>81</v>
      </c>
      <c r="C18" s="2" t="s">
        <v>82</v>
      </c>
      <c r="D18" s="2" t="s">
        <v>41</v>
      </c>
      <c r="E18" s="2" t="s">
        <v>78</v>
      </c>
      <c r="F18" s="2" t="s">
        <v>43</v>
      </c>
      <c r="G18" s="2" t="s">
        <v>79</v>
      </c>
      <c r="H18" s="8"/>
    </row>
    <row r="20" ht="32" customHeight="1" spans="1:8" x14ac:dyDescent="0.25">
      <c r="A20" s="2" t="s">
        <v>83</v>
      </c>
      <c r="B20" s="2"/>
      <c r="C20" s="2"/>
      <c r="D20" s="2"/>
      <c r="E20" s="2"/>
      <c r="F20" s="2"/>
      <c r="G20" s="2"/>
      <c r="H20" s="2"/>
    </row>
    <row r="21" ht="64" customHeight="1" spans="1:8" x14ac:dyDescent="0.25">
      <c r="A21" s="2" t="s">
        <v>84</v>
      </c>
      <c r="B21" s="2" t="s">
        <v>85</v>
      </c>
      <c r="C21" s="2" t="s">
        <v>86</v>
      </c>
      <c r="D21" s="2" t="s">
        <v>41</v>
      </c>
      <c r="E21" s="2" t="s">
        <v>70</v>
      </c>
      <c r="F21" s="2" t="s">
        <v>87</v>
      </c>
      <c r="G21" s="2" t="s">
        <v>88</v>
      </c>
      <c r="H21" s="8"/>
    </row>
    <row r="22" ht="64" customHeight="1" spans="1:8" x14ac:dyDescent="0.25">
      <c r="A22" s="2" t="s">
        <v>89</v>
      </c>
      <c r="B22" s="2" t="s">
        <v>90</v>
      </c>
      <c r="C22" s="2" t="s">
        <v>91</v>
      </c>
      <c r="D22" s="2" t="s">
        <v>41</v>
      </c>
      <c r="E22" s="2" t="s">
        <v>78</v>
      </c>
      <c r="F22" s="2" t="s">
        <v>87</v>
      </c>
      <c r="G22" s="2" t="s">
        <v>92</v>
      </c>
      <c r="H22" s="8"/>
    </row>
    <row r="23" ht="64" customHeight="1" spans="1:8" x14ac:dyDescent="0.25">
      <c r="A23" s="2" t="s">
        <v>93</v>
      </c>
      <c r="B23" s="2" t="s">
        <v>94</v>
      </c>
      <c r="C23" s="2" t="s">
        <v>95</v>
      </c>
      <c r="D23" s="2" t="s">
        <v>41</v>
      </c>
      <c r="E23" s="2" t="s">
        <v>42</v>
      </c>
      <c r="F23" s="2" t="s">
        <v>87</v>
      </c>
      <c r="G23" s="2" t="s">
        <v>96</v>
      </c>
      <c r="H23" s="8"/>
    </row>
    <row r="24" ht="64" customHeight="1" spans="1:8" x14ac:dyDescent="0.25">
      <c r="A24" s="2" t="s">
        <v>97</v>
      </c>
      <c r="B24" s="2" t="s">
        <v>98</v>
      </c>
      <c r="C24" s="2" t="s">
        <v>99</v>
      </c>
      <c r="D24" s="2" t="s">
        <v>41</v>
      </c>
      <c r="E24" s="2" t="s">
        <v>42</v>
      </c>
      <c r="F24" s="2" t="s">
        <v>87</v>
      </c>
      <c r="G24" s="2" t="s">
        <v>96</v>
      </c>
      <c r="H24" s="8"/>
    </row>
    <row r="25" ht="64" customHeight="1" spans="1:8" x14ac:dyDescent="0.25">
      <c r="A25" s="2" t="s">
        <v>100</v>
      </c>
      <c r="B25" s="2" t="s">
        <v>101</v>
      </c>
      <c r="C25" s="2" t="s">
        <v>102</v>
      </c>
      <c r="D25" s="2" t="s">
        <v>41</v>
      </c>
      <c r="E25" s="2" t="s">
        <v>42</v>
      </c>
      <c r="F25" s="2" t="s">
        <v>87</v>
      </c>
      <c r="G25" s="2" t="s">
        <v>103</v>
      </c>
      <c r="H25" s="8"/>
    </row>
  </sheetData>
  <mergeCells count="3">
    <mergeCell ref="A2:H2"/>
    <mergeCell ref="A4:H4"/>
    <mergeCell ref="A20:H20"/>
  </mergeCells>
  <pageMargins left="0.25" right="0.25" top="0.35" bottom="0.35" header="0.15" footer="0.15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20"/>
  <sheetViews>
    <sheetView workbookViewId="0" showGridLines="0"/>
  </sheetViews>
  <sheetFormatPr defaultRowHeight="15" outlineLevelRow="0" outlineLevelCol="0" x14ac:dyDescent="55"/>
  <cols>
    <col min="1" max="1" width="47" customWidth="1"/>
    <col min="2" max="2" width="20" customWidth="1"/>
    <col min="3" max="3" width="17" customWidth="1"/>
    <col min="4" max="4" width="22" customWidth="1"/>
  </cols>
  <sheetData>
    <row r="2" ht="28" customHeight="1" spans="1:4" x14ac:dyDescent="0.25">
      <c r="A2" s="1" t="s">
        <v>104</v>
      </c>
      <c r="B2" s="1"/>
      <c r="C2" s="1"/>
      <c r="D2" s="1"/>
    </row>
    <row r="4" ht="34" customHeight="1" spans="1:4" x14ac:dyDescent="0.25">
      <c r="A4" s="2" t="s">
        <v>105</v>
      </c>
      <c r="B4" s="2"/>
      <c r="C4" s="2"/>
      <c r="D4" s="2"/>
    </row>
    <row r="6" ht="26" customHeight="1" spans="1:2" x14ac:dyDescent="0.25">
      <c r="A6" s="2" t="s">
        <v>106</v>
      </c>
      <c r="B6" s="7">
        <f>IF(COUNTA('Исходные данные'!A14:A23)=0,"",SUM('Исходные данные'!F14:F23))</f>
        <v>50</v>
      </c>
    </row>
    <row r="7" ht="26" customHeight="1" spans="1:2" x14ac:dyDescent="0.25">
      <c r="A7" s="2" t="s">
        <v>107</v>
      </c>
      <c r="B7" s="7">
        <f>IF(COUNTA('Исходные данные'!A14:A23)=0,"",'Исходные данные'!G14)</f>
        <v>12</v>
      </c>
    </row>
    <row r="8" ht="26" customHeight="1" spans="1:2" x14ac:dyDescent="0.25">
      <c r="A8" s="2" t="s">
        <v>108</v>
      </c>
      <c r="B8" s="7">
        <f>IF(COUNTA('Исходные данные'!A14:A23)=0,"",'Исходные данные'!H25)</f>
        <v>600</v>
      </c>
    </row>
    <row r="9" ht="26" customHeight="1" spans="1:2" x14ac:dyDescent="0.25">
      <c r="A9" s="2" t="s">
        <v>109</v>
      </c>
      <c r="B9" s="7">
        <f>IF(COUNTA('Исходные данные'!A14:A23)=0,"",'Исходные данные'!I25)</f>
        <v>84</v>
      </c>
    </row>
    <row r="10" ht="26" customHeight="1" spans="1:2" x14ac:dyDescent="0.25">
      <c r="A10" s="2" t="s">
        <v>110</v>
      </c>
      <c r="B10" s="7">
        <f>IF(COUNTA('Исходные данные'!A14:A23)=0,"",'Исходные данные'!J25)</f>
        <v>0.84</v>
      </c>
    </row>
    <row r="12" ht="40" customHeight="1" spans="1:4" x14ac:dyDescent="0.25">
      <c r="A12" s="2" t="s">
        <v>14</v>
      </c>
      <c r="B12" s="7" t="str">
        <f>IF(COUNTA('Исходные данные'!B11)=0,"Укажите отметку",'Исходные данные'!B11)</f>
        <v>Укажите отметку</v>
      </c>
      <c r="C12" s="7"/>
      <c r="D12" s="7"/>
    </row>
    <row r="15" ht="40" customHeight="1" spans="1:4" x14ac:dyDescent="0.25">
      <c r="A15" s="4" t="s">
        <v>111</v>
      </c>
      <c r="B15" s="4" t="s">
        <v>32</v>
      </c>
      <c r="C15" s="4" t="s">
        <v>34</v>
      </c>
      <c r="D15" s="4" t="s">
        <v>112</v>
      </c>
    </row>
    <row r="16" ht="42" customHeight="1" spans="1:4" x14ac:dyDescent="0.25">
      <c r="A16" s="2" t="s">
        <v>113</v>
      </c>
      <c r="B16" s="3" t="s">
        <v>59</v>
      </c>
      <c r="C16" s="2" t="s">
        <v>114</v>
      </c>
      <c r="D16" s="7">
        <f>IF(COUNTA(B16)=0,"",IF(COUNTA('Исходные данные'!A14:A23)=0,"Укажите данные",'Исходные данные'!J25))</f>
        <v>0.84</v>
      </c>
    </row>
    <row r="17" ht="42" customHeight="1" spans="1:4" x14ac:dyDescent="0.25">
      <c r="A17" s="2" t="s">
        <v>115</v>
      </c>
      <c r="B17" s="3" t="s">
        <v>65</v>
      </c>
      <c r="C17" s="2" t="s">
        <v>114</v>
      </c>
      <c r="D17" s="7">
        <f>IF(COUNTA(B17)=0,"",IF(COUNTA('Исходные данные'!A14:A23)=0,"Укажите данные",'Исходные данные'!J25))</f>
        <v>0.84</v>
      </c>
    </row>
    <row r="19" ht="34" customHeight="1" spans="1:4" x14ac:dyDescent="0.25">
      <c r="A19" s="2" t="s">
        <v>116</v>
      </c>
      <c r="B19" s="2"/>
      <c r="C19" s="2"/>
      <c r="D19" s="2"/>
    </row>
    <row r="20" ht="34" customHeight="1" spans="1:4" x14ac:dyDescent="0.25">
      <c r="A20" s="2" t="s">
        <v>117</v>
      </c>
      <c r="B20" s="2"/>
      <c r="C20" s="2"/>
      <c r="D20" s="2"/>
    </row>
  </sheetData>
  <mergeCells count="5">
    <mergeCell ref="A2:D2"/>
    <mergeCell ref="A4:D4"/>
    <mergeCell ref="B12:D12"/>
    <mergeCell ref="A19:D19"/>
    <mergeCell ref="A20:D20"/>
  </mergeCells>
  <pageMargins left="0.25" right="0.25" top="0.35" bottom="0.35" header="0.15" footer="0.15"/>
  <pageSetup paperSize="9"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17"/>
  <sheetViews>
    <sheetView workbookViewId="0" showGridLines="0"/>
  </sheetViews>
  <sheetFormatPr defaultRowHeight="15" outlineLevelRow="0" outlineLevelCol="0" x14ac:dyDescent="55"/>
  <cols>
    <col min="2" max="2" width="68" customWidth="1"/>
    <col min="3" max="3" width="20" customWidth="1"/>
    <col min="4" max="4" width="48" customWidth="1"/>
  </cols>
  <sheetData>
    <row r="2" ht="28" customHeight="1" spans="1:4" x14ac:dyDescent="0.25">
      <c r="A2" s="1" t="s">
        <v>118</v>
      </c>
      <c r="B2" s="1"/>
      <c r="C2" s="1"/>
      <c r="D2" s="1"/>
    </row>
    <row r="4" ht="40" customHeight="1" spans="1:4" x14ac:dyDescent="0.25">
      <c r="A4" s="4" t="s">
        <v>119</v>
      </c>
      <c r="B4" s="4" t="s">
        <v>120</v>
      </c>
      <c r="C4" s="4" t="s">
        <v>121</v>
      </c>
      <c r="D4" s="4" t="s">
        <v>122</v>
      </c>
    </row>
    <row r="5" ht="38" customHeight="1" spans="1:4" x14ac:dyDescent="0.25">
      <c r="A5" s="14">
        <v>1</v>
      </c>
      <c r="B5" s="2" t="s">
        <v>123</v>
      </c>
      <c r="C5" s="8"/>
      <c r="D5" s="8"/>
    </row>
    <row r="6" ht="38" customHeight="1" spans="1:4" x14ac:dyDescent="0.25">
      <c r="A6" s="14">
        <v>2</v>
      </c>
      <c r="B6" s="2" t="s">
        <v>124</v>
      </c>
      <c r="C6" s="8"/>
      <c r="D6" s="8"/>
    </row>
    <row r="7" ht="38" customHeight="1" spans="1:4" x14ac:dyDescent="0.25">
      <c r="A7" s="14">
        <v>3</v>
      </c>
      <c r="B7" s="2" t="s">
        <v>125</v>
      </c>
      <c r="C7" s="8"/>
      <c r="D7" s="8"/>
    </row>
    <row r="8" ht="38" customHeight="1" spans="1:4" x14ac:dyDescent="0.25">
      <c r="A8" s="14">
        <v>4</v>
      </c>
      <c r="B8" s="2" t="s">
        <v>126</v>
      </c>
      <c r="C8" s="8"/>
      <c r="D8" s="8"/>
    </row>
    <row r="9" ht="38" customHeight="1" spans="1:4" x14ac:dyDescent="0.25">
      <c r="A9" s="14">
        <v>5</v>
      </c>
      <c r="B9" s="2" t="s">
        <v>127</v>
      </c>
      <c r="C9" s="8"/>
      <c r="D9" s="8"/>
    </row>
    <row r="10" ht="38" customHeight="1" spans="1:4" x14ac:dyDescent="0.25">
      <c r="A10" s="14">
        <v>6</v>
      </c>
      <c r="B10" s="2" t="s">
        <v>128</v>
      </c>
      <c r="C10" s="8"/>
      <c r="D10" s="8"/>
    </row>
    <row r="11" ht="38" customHeight="1" spans="1:4" x14ac:dyDescent="0.25">
      <c r="A11" s="14">
        <v>7</v>
      </c>
      <c r="B11" s="2" t="s">
        <v>129</v>
      </c>
      <c r="C11" s="8"/>
      <c r="D11" s="8"/>
    </row>
    <row r="12" ht="38" customHeight="1" spans="1:4" x14ac:dyDescent="0.25">
      <c r="A12" s="14">
        <v>8</v>
      </c>
      <c r="B12" s="2" t="s">
        <v>130</v>
      </c>
      <c r="C12" s="8"/>
      <c r="D12" s="8"/>
    </row>
    <row r="15" ht="26" customHeight="1" spans="2:4" x14ac:dyDescent="0.25">
      <c r="B15" s="2" t="s">
        <v>131</v>
      </c>
      <c r="C15" s="3"/>
      <c r="D15" s="3"/>
    </row>
    <row r="16" ht="26" customHeight="1" spans="2:4" x14ac:dyDescent="0.25">
      <c r="B16" s="2" t="s">
        <v>132</v>
      </c>
      <c r="C16" s="3"/>
      <c r="D16" s="3"/>
    </row>
    <row r="17" ht="26" customHeight="1" spans="2:4" x14ac:dyDescent="0.25">
      <c r="B17" s="2" t="s">
        <v>3</v>
      </c>
      <c r="C17" s="3"/>
      <c r="D17" s="3"/>
    </row>
  </sheetData>
  <mergeCells count="4">
    <mergeCell ref="A2:D2"/>
    <mergeCell ref="C15:D15"/>
    <mergeCell ref="C16:D16"/>
    <mergeCell ref="C17:D17"/>
  </mergeCells>
  <dataValidations count="2">
    <dataValidation type="list" allowBlank="1" sqref="C10:C12">
      <formula1>"Проверено,Требует уточнения,Не применяется"</formula1>
    </dataValidation>
    <dataValidation type="list" allowBlank="1" sqref="C5:C12">
      <formula1>"Проверено,Требует уточнения,Не применяется"</formula1>
    </dataValidation>
  </dataValidations>
  <pageMargins left="0.25" right="0.25" top="0.35" bottom="0.35" header="0.15" footer="0.15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Исходные данные</vt:lpstr>
      <vt:lpstr>Выбор нормы</vt:lpstr>
      <vt:lpstr>Пример</vt:lpstr>
      <vt:lpstr>Проверка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2026-10-07T04:38:05Z</dcterms:modified>
</cp:coreProperties>
</file>