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водные" state="visible" r:id="rId4"/>
    <sheet sheetId="2" name="Выбор нормы" state="visible" r:id="rId5"/>
    <sheet sheetId="3" name="Пример 24 м" state="visible" r:id="rId6"/>
    <sheet sheetId="4" name="Проверка состава" state="visible" r:id="rId7"/>
    <sheet sheetId="5" name="Источники" state="visible" r:id="rId8"/>
  </sheets>
  <definedNames>
    <definedName name="_xlnm.Print_Area" localSheetId="0">'Вводные'!$A1:$L29</definedName>
    <definedName name="_xlnm.Print_Titles" localSheetId="0">'Вводные'!$19:$19</definedName>
    <definedName name="_xlnm.Print_Area" localSheetId="1">'Выбор нормы'!$A1:$J16</definedName>
    <definedName name="_xlnm.Print_Titles" localSheetId="1">'Выбор нормы'!$4:$4</definedName>
    <definedName name="_xlnm.Print_Area" localSheetId="2">'Пример 24 м'!$A1:$E27</definedName>
    <definedName name="_xlnm.Print_Area" localSheetId="3">'Проверка состава'!$A1:$H24</definedName>
    <definedName name="_xlnm.Print_Area" localSheetId="4">'Источники'!$A1:$E20</definedName>
  </definedNames>
  <calcPr calcId="171027" fullCalcOnLoad="1"/>
</workbook>
</file>

<file path=xl/sharedStrings.xml><?xml version="1.0" encoding="utf-8"?>
<sst xmlns="http://schemas.openxmlformats.org/spreadsheetml/2006/main" count="296" uniqueCount="217">
  <si>
    <t>Ведомость проверки сварочных работ</t>
  </si>
  <si>
    <t>Объект</t>
  </si>
  <si>
    <t>Учебная реконструкция стального каркаса</t>
  </si>
  <si>
    <t>Заказчик</t>
  </si>
  <si>
    <t>Подрядчик</t>
  </si>
  <si>
    <t>Номер ВОР</t>
  </si>
  <si>
    <t>Чертёж / спецификация</t>
  </si>
  <si>
    <t>Дата ведомости</t>
  </si>
  <si>
    <t>Регион</t>
  </si>
  <si>
    <t>Период цен</t>
  </si>
  <si>
    <t>Редакция базы</t>
  </si>
  <si>
    <t>Проверил: ФИО</t>
  </si>
  <si>
    <t>Подпись</t>
  </si>
  <si>
    <t>Дата проверки</t>
  </si>
  <si>
    <t>Жёлтые поля редактируются. Объём нормы = физический объём / размер измерителя. Единицы должны совпадать.</t>
  </si>
  <si>
    <t>№</t>
  </si>
  <si>
    <t>Операция</t>
  </si>
  <si>
    <t>Конструкция / назначение</t>
  </si>
  <si>
    <t>Соединение, диаметр, толщина, способ</t>
  </si>
  <si>
    <t>Физический объём</t>
  </si>
  <si>
    <t>Ед. объёма</t>
  </si>
  <si>
    <t>База</t>
  </si>
  <si>
    <t>Шифр</t>
  </si>
  <si>
    <t>Измеритель нормы</t>
  </si>
  <si>
    <t>Размер измерителя</t>
  </si>
  <si>
    <t>Объём нормы</t>
  </si>
  <si>
    <t>Документ-основание</t>
  </si>
  <si>
    <t>Усиление существующих сварных швов наплавкой</t>
  </si>
  <si>
    <t>Существующий стальной каркас, реконструкция</t>
  </si>
  <si>
    <t>Наплавка по проекту</t>
  </si>
  <si>
    <t>м шва</t>
  </si>
  <si>
    <t>ГЭСН ФСНБ-2022</t>
  </si>
  <si>
    <t>46-01-013-01</t>
  </si>
  <si>
    <t>Учебный пример, объём условный</t>
  </si>
  <si>
    <t>Выбор нормы по операции и измерителю</t>
  </si>
  <si>
    <t>Название нормы</t>
  </si>
  <si>
    <t>Измеритель</t>
  </si>
  <si>
    <t>Размер</t>
  </si>
  <si>
    <t>Условие / обоснование</t>
  </si>
  <si>
    <t>Источник</t>
  </si>
  <si>
    <t>Проверено</t>
  </si>
  <si>
    <t>09-05-002-01</t>
  </si>
  <si>
    <t>Каркас здания в целом</t>
  </si>
  <si>
    <t>Электродуговая сварка при монтаже одноэтажных производственных зданий: каркасов в целом</t>
  </si>
  <si>
    <t>10 т</t>
  </si>
  <si>
    <t>Одноэтажное производственное здание; исключить дубль монтажа</t>
  </si>
  <si>
    <t>ГЭСН ФСНБ-2022 09-05-002-01</t>
  </si>
  <si>
    <t>09-05-002-02</t>
  </si>
  <si>
    <t>Колонны и подкрановые балки</t>
  </si>
  <si>
    <t>Электродуговая сварка при монтаже одноэтажных производственных зданий: опорных частей каркасов (колонны, подкрановые балки)</t>
  </si>
  <si>
    <t>Только опорные части каркаса</t>
  </si>
  <si>
    <t>ГЭСН ФСНБ-2022 09-05-002-02</t>
  </si>
  <si>
    <t>09-05-002-03</t>
  </si>
  <si>
    <t>Ограждения здания</t>
  </si>
  <si>
    <t>Электродуговая сварка при монтаже одноэтажных производственных зданий: ограждений</t>
  </si>
  <si>
    <t>Не ограждение участка; часть производственного здания</t>
  </si>
  <si>
    <t>ГЭСН ФСНБ-2022 09-05-002-03</t>
  </si>
  <si>
    <t>09-05-002-04</t>
  </si>
  <si>
    <t>Фермы и балки покрытия</t>
  </si>
  <si>
    <t>Электродуговая сварка при монтаже одноэтажных производственных зданий: покрытий (фермы, балки)</t>
  </si>
  <si>
    <t>Не повторять каркас в целом на тот же объём</t>
  </si>
  <si>
    <t>ГЭСН ФСНБ-2022 09-05-002-04</t>
  </si>
  <si>
    <t>06-03-005-01</t>
  </si>
  <si>
    <t>Ванная сварка арматуры до 25 мм</t>
  </si>
  <si>
    <t>Сварка арматуры ванным способом при диаметре арматуры: до 25 мм</t>
  </si>
  <si>
    <t>100 шт</t>
  </si>
  <si>
    <t>Проверить способ и диаметр</t>
  </si>
  <si>
    <t>ГЭСН ФСНБ-2022 06-03-005-01</t>
  </si>
  <si>
    <t>06-22-018-01</t>
  </si>
  <si>
    <t>Арматура С21-Рн, 18 мм, нижнее положение</t>
  </si>
  <si>
    <t>Сварка арматуры стыковым соединением типа С21-Рн, положение шва нижнее, диаметр стержней арматуры: 18 мм</t>
  </si>
  <si>
    <t>100 соединений</t>
  </si>
  <si>
    <t>Раздел конструкций АЭС</t>
  </si>
  <si>
    <t>ГЭСН ФСНБ-2022 06-22-018-01</t>
  </si>
  <si>
    <t>При км введите физический объём в м и размер 1000.</t>
  </si>
  <si>
    <t>22-03-014-01</t>
  </si>
  <si>
    <t>Фланец наружного водопровода 50 мм</t>
  </si>
  <si>
    <t>Приварка фланцев к стальным трубопроводам диаметром: 50 мм</t>
  </si>
  <si>
    <t>шт</t>
  </si>
  <si>
    <t>Поставка фланца проверяется по спецификации</t>
  </si>
  <si>
    <t>ГЭСН ФСНБ-2022 22-03-014-01</t>
  </si>
  <si>
    <t>ГЭСНр ФСНБ-2022</t>
  </si>
  <si>
    <t>65-04-004-01</t>
  </si>
  <si>
    <t>Фланцы внутренних систем до 100 мм, ремонт</t>
  </si>
  <si>
    <t>Приварка стальных фланцев к трубам диаметром: до 100 мм</t>
  </si>
  <si>
    <t>Не заменять нормой наружного водопровода</t>
  </si>
  <si>
    <t>ГЭСНр ФСНБ-2022 65-04-004-01</t>
  </si>
  <si>
    <t>Для 10 т вводите массу в т; для 100 шт вводите число соединений.</t>
  </si>
  <si>
    <t>24-01-049-01</t>
  </si>
  <si>
    <t>ППУ-трубы тепловой сети до 57 мм</t>
  </si>
  <si>
    <t>Сварка труб, труб и фасонных частей, труб и стартовых компенсаторов, изолированных пенополиуретаном (ППУ), диаметром: до 57 мм</t>
  </si>
  <si>
    <t>100 стыков</t>
  </si>
  <si>
    <t>ГЭСН: прихватка и сварка; контроль проверить отдельно</t>
  </si>
  <si>
    <t>ГЭСН ФСНБ-2022 24-01-049-01</t>
  </si>
  <si>
    <t>25-02-011-01</t>
  </si>
  <si>
    <t>Сварка труб на трассе, Ду 50 мм, стенка 4,5 мм</t>
  </si>
  <si>
    <t>Ручная электродуговая сварка на трассе одиночных труб Ду 50 мм электродами с основным покрытием, толщина стенки: 4,5 мм</t>
  </si>
  <si>
    <t>км</t>
  </si>
  <si>
    <t>Магистральный трубопровод; физический объём в метрах</t>
  </si>
  <si>
    <t>ГЭСН ФСНБ-2022 25-02-011-01</t>
  </si>
  <si>
    <t>Усиление швов наплавкой</t>
  </si>
  <si>
    <t>Усиление сварных швов (наплавкой)</t>
  </si>
  <si>
    <t>Выбран для примера 24 м; зачистка входит</t>
  </si>
  <si>
    <t>ГЭСН ФСНБ-2022 46-01-013-01</t>
  </si>
  <si>
    <t>46-01-013-02</t>
  </si>
  <si>
    <t>Трещины до 16 мм с рёбрами жёсткости</t>
  </si>
  <si>
    <t>Устранение электросваркой трещин при толщине металла до 16 мм с постановкой ребер жесткости</t>
  </si>
  <si>
    <t>Другая операция, для примера 24 м не подходит</t>
  </si>
  <si>
    <t>ГЭСН ФСНБ-2022 46-01-013-02</t>
  </si>
  <si>
    <t>Пример: усиление существующих швов наплавкой</t>
  </si>
  <si>
    <t>Учебный пример, объём условный. Ресурсы ГЭСН и базисные затраты ФЕР рассчитываются раздельно.</t>
  </si>
  <si>
    <t>Исходные данные</t>
  </si>
  <si>
    <t>Значение</t>
  </si>
  <si>
    <t>Единица</t>
  </si>
  <si>
    <t>База / шифр</t>
  </si>
  <si>
    <t>Длина усиливаемых швов</t>
  </si>
  <si>
    <t>Проектная операция</t>
  </si>
  <si>
    <t>Учебный пример</t>
  </si>
  <si>
    <t>ГЭСН 46-01-013-01</t>
  </si>
  <si>
    <t>Норма ГЭСН</t>
  </si>
  <si>
    <t>ед.</t>
  </si>
  <si>
    <t>Ресурс ГЭСН ФСНБ-2022</t>
  </si>
  <si>
    <t>На 1 м шва</t>
  </si>
  <si>
    <t>На весь объём</t>
  </si>
  <si>
    <t>Электроэнергия</t>
  </si>
  <si>
    <t>кВт-ч</t>
  </si>
  <si>
    <t>Проволока порошковая для дуговой сварки</t>
  </si>
  <si>
    <t>т</t>
  </si>
  <si>
    <t>Электроды сварочные для сварки низколегированных и углеродистых сталей Э46, диаметр 4 мм</t>
  </si>
  <si>
    <t>кг</t>
  </si>
  <si>
    <t>ФЕР ФСНБ-2020, базисный уровень цен 2001 г. Расчёт прямых затрат отдельной позиции.</t>
  </si>
  <si>
    <t>Составляющая прямых затрат</t>
  </si>
  <si>
    <t>На 1 м, руб.</t>
  </si>
  <si>
    <t>На весь объём, руб.</t>
  </si>
  <si>
    <t>Оплата труда рабочих</t>
  </si>
  <si>
    <t>ФЕР 46-01-013-01</t>
  </si>
  <si>
    <t>Эксплуатация машин</t>
  </si>
  <si>
    <t>Материалы</t>
  </si>
  <si>
    <t>Прямые затраты</t>
  </si>
  <si>
    <t>НР, СП, непредвиденные расходы и НДС не начислены. Итог объекта не рассчитывается.</t>
  </si>
  <si>
    <t>Зачистка и нормативный расход электродов уже учтены. Дополнительный контроль сверяют по проекту.</t>
  </si>
  <si>
    <t>Дата проверки норм</t>
  </si>
  <si>
    <t>Проверка учёта сварки, контроля и материалов</t>
  </si>
  <si>
    <t>Операция из ведомости</t>
  </si>
  <si>
    <t>Сварка в монтаже</t>
  </si>
  <si>
    <t>Контроль: метод и учёт</t>
  </si>
  <si>
    <t>Материалы / поставка</t>
  </si>
  <si>
    <t>Обоснование решения</t>
  </si>
  <si>
    <t>Проверил</t>
  </si>
  <si>
    <t>Самостоятельное усиление существующего шва</t>
  </si>
  <si>
    <t>Уточнить проектный метод и объём контроля</t>
  </si>
  <si>
    <t>Э46, проволока и электроэнергия учтены в норме</t>
  </si>
  <si>
    <t>46-01-013-01: зачистка и наплавка; вариант с рёбрами не подходит</t>
  </si>
  <si>
    <t>Проверяемая позиция</t>
  </si>
  <si>
    <t>Состав / ресурс</t>
  </si>
  <si>
    <t>Риск повтора</t>
  </si>
  <si>
    <t>Действие</t>
  </si>
  <si>
    <t>09-01-001-01</t>
  </si>
  <si>
    <t>Сборка и установка каркасов на болтах и на сварке</t>
  </si>
  <si>
    <t>Повторная сварка каркаса</t>
  </si>
  <si>
    <t>Сопоставить проектные узлы с монтажом</t>
  </si>
  <si>
    <t>Норма 09-01-001-01</t>
  </si>
  <si>
    <t>09-06-024-12</t>
  </si>
  <si>
    <t>Сварочное оборудование, электроды, покрытие швов</t>
  </si>
  <si>
    <t>Дополнительная строка без проверки ресурсов</t>
  </si>
  <si>
    <t>Проверить состав и проектные соединения</t>
  </si>
  <si>
    <t>Норма 09-06-024-12</t>
  </si>
  <si>
    <t>16-02-005-01</t>
  </si>
  <si>
    <t>Прокладка на сварке из готовых узлов</t>
  </si>
  <si>
    <t>Повторное соединение тех же узлов</t>
  </si>
  <si>
    <t>Проверить границы самостоятельной работы</t>
  </si>
  <si>
    <t>Норма 16-02-005-01</t>
  </si>
  <si>
    <t>Зачистка и наплавка</t>
  </si>
  <si>
    <t>Повторная зачистка и электроды</t>
  </si>
  <si>
    <t>Не дублировать ту же операцию и расход</t>
  </si>
  <si>
    <t>Норма 46-01-013-01</t>
  </si>
  <si>
    <t>Прихватка и сварка стыков</t>
  </si>
  <si>
    <t>Перенос состава контроля из ФЕР</t>
  </si>
  <si>
    <t>Контроль проверить по проекту</t>
  </si>
  <si>
    <t>Норма 24-01-049-01</t>
  </si>
  <si>
    <t>Прихватка, сварка, гамма-дефектоскопия</t>
  </si>
  <si>
    <t>Повторная гамма-дефектоскопия</t>
  </si>
  <si>
    <t>Исключить дубль учтённого контроля</t>
  </si>
  <si>
    <t>ФЕР ФСНБ-2020</t>
  </si>
  <si>
    <t>Насадка и приварка фланцев, электроды</t>
  </si>
  <si>
    <t>Фланец принят учтённым только по названию</t>
  </si>
  <si>
    <t>Проверить поставку по спецификации</t>
  </si>
  <si>
    <t>Норма 22-03-014-01</t>
  </si>
  <si>
    <t>Источники и основания проверки</t>
  </si>
  <si>
    <t>Документ / норма</t>
  </si>
  <si>
    <t>Что подтверждает</t>
  </si>
  <si>
    <t>Ссылка</t>
  </si>
  <si>
    <t>ГАУ госэкспертизы Новгородской области: приказы по ФСНБ</t>
  </si>
  <si>
    <t>Перечень сборников ФСНБ-2022 по приказам № 1046/пр и № 378/пр</t>
  </si>
  <si>
    <t>Перечень ФСНБ-2022</t>
  </si>
  <si>
    <t>Название, измеритель, состав работ и ресурсы</t>
  </si>
  <si>
    <t>Карточка нормы 09-05-002-01</t>
  </si>
  <si>
    <t>Карточка нормы 09-05-002-02</t>
  </si>
  <si>
    <t>Карточка нормы 09-05-002-03</t>
  </si>
  <si>
    <t>Карточка нормы 09-05-002-04</t>
  </si>
  <si>
    <t>Карточка нормы 06-03-005-01</t>
  </si>
  <si>
    <t>Карточка нормы 06-22-018-01</t>
  </si>
  <si>
    <t>Карточка нормы 22-03-014-01</t>
  </si>
  <si>
    <t>Карточка нормы 65-04-004-01</t>
  </si>
  <si>
    <t>Карточка нормы 24-01-049-01</t>
  </si>
  <si>
    <t>Карточка нормы 25-02-011-01</t>
  </si>
  <si>
    <t>Карточка нормы 46-01-013-01</t>
  </si>
  <si>
    <t>Карточка нормы 46-01-013-02</t>
  </si>
  <si>
    <t>ФЕР ФСНБ-2020 46-01-013-01</t>
  </si>
  <si>
    <t>Прямые затраты в базисном уровне цен 2001 г.</t>
  </si>
  <si>
    <t>Карточка ФЕР 46-01-013-01</t>
  </si>
  <si>
    <t>ФЕР ФСНБ-2020 24-01-049-01</t>
  </si>
  <si>
    <t>Гамма-дефектоскопия в составе работ</t>
  </si>
  <si>
    <t>Карточка ФЕР 24-01-049-01</t>
  </si>
  <si>
    <t>Исходный физический объём</t>
  </si>
  <si>
    <t>В образце: учебный объём 24 м; на объекте подтвердить проектом</t>
  </si>
  <si>
    <t>Документ-основание указывается на листе «Вводные»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</si>
</sst>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00"/>
  </numFmts>
  <fonts count="4" x14ac:knownFonts="1">
    <font>
      <color theme="1"/>
      <family val="2"/>
      <scheme val="minor"/>
      <sz val="11"/>
      <name val="Calibri"/>
    </font>
    <font>
      <b/>
      <color rgb="35251D"/>
      <sz val="14"/>
      <name val="Arial"/>
    </font>
    <font>
      <color rgb="35251D"/>
      <sz val="10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2D5"/>
      </patternFill>
    </fill>
    <fill>
      <patternFill patternType="solid">
        <fgColor rgb="35251D"/>
      </patternFill>
    </fill>
    <fill>
      <patternFill patternType="solid">
        <fgColor rgb="F3F0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0" xfId="0" applyFont="1" applyFill="1" applyAlignment="1" applyProtection="1">
      <alignment vertical="center" wrapText="1"/>
      <protection locked="0"/>
    </xf>
    <xf numFmtId="164" fontId="2" fillId="2" borderId="0" xfId="0" applyNumberFormat="1" applyFont="1" applyFill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5" fontId="2" fillId="2" borderId="0" xfId="0" applyNumberFormat="1" applyFont="1" applyFill="1" applyAlignment="1" applyProtection="1">
      <alignment horizontal="right" vertical="center" wrapText="1"/>
      <protection locked="0"/>
    </xf>
    <xf numFmtId="1" fontId="2" fillId="2" borderId="0" xfId="0" applyNumberFormat="1" applyFont="1" applyFill="1" applyAlignment="1" applyProtection="1">
      <alignment horizontal="right" vertical="center" wrapText="1"/>
      <protection locked="0"/>
    </xf>
    <xf numFmtId="165" fontId="2" fillId="4" borderId="0" xfId="0" applyNumberFormat="1" applyFont="1" applyFill="1" applyAlignment="1">
      <alignment horizontal="right" vertical="center" wrapText="1"/>
    </xf>
    <xf numFmtId="0" fontId="0" fillId="2" borderId="0" xfId="0" applyFill="1" applyProtection="1">
      <protection locked="0"/>
    </xf>
    <xf numFmtId="165" fontId="0" fillId="2" borderId="0" xfId="0" applyNumberFormat="1" applyFill="1" applyProtection="1">
      <protection locked="0"/>
    </xf>
    <xf numFmtId="1" fontId="0" fillId="2" borderId="0" xfId="0" applyNumberFormat="1" applyFill="1" applyProtection="1">
      <protection locked="0"/>
    </xf>
    <xf numFmtId="164" fontId="2" fillId="0" borderId="0" xfId="0" applyNumberFormat="1" applyFont="1" applyAlignment="1">
      <alignment vertical="center" wrapText="1"/>
    </xf>
    <xf numFmtId="165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164" fontId="0" fillId="2" borderId="0" xfId="0" applyNumberFormat="1" applyFill="1" applyProtection="1">
      <protection locked="0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09-05-002/" TargetMode="External"/><Relationship Id="rId2" Type="http://schemas.openxmlformats.org/officeDocument/2006/relationships/hyperlink" Target="https://smetrix.ru/spravochnik/gesn-2022/09-05-002/" TargetMode="External"/><Relationship Id="rId3" Type="http://schemas.openxmlformats.org/officeDocument/2006/relationships/hyperlink" Target="https://smetrix.ru/spravochnik/gesn-2022/09-05-002/" TargetMode="External"/><Relationship Id="rId4" Type="http://schemas.openxmlformats.org/officeDocument/2006/relationships/hyperlink" Target="https://smetrix.ru/spravochnik/gesn-2022/09-05-002/" TargetMode="External"/><Relationship Id="rId5" Type="http://schemas.openxmlformats.org/officeDocument/2006/relationships/hyperlink" Target="https://smetrix.ru/spravochnik/gesn-2022/06-03-005/" TargetMode="External"/><Relationship Id="rId6" Type="http://schemas.openxmlformats.org/officeDocument/2006/relationships/hyperlink" Target="https://smetrix.ru/spravochnik/gesn-2022/06-22-018/" TargetMode="External"/><Relationship Id="rId7" Type="http://schemas.openxmlformats.org/officeDocument/2006/relationships/hyperlink" Target="https://smetrix.ru/spravochnik/gesn-2022/22-03-014/" TargetMode="External"/><Relationship Id="rId8" Type="http://schemas.openxmlformats.org/officeDocument/2006/relationships/hyperlink" Target="https://smetrix.ru/spravochnik/gesnr-2022/65-04-004/" TargetMode="External"/><Relationship Id="rId9" Type="http://schemas.openxmlformats.org/officeDocument/2006/relationships/hyperlink" Target="https://smetrix.ru/spravochnik/gesn-2022/24-01-049/" TargetMode="External"/><Relationship Id="rId10" Type="http://schemas.openxmlformats.org/officeDocument/2006/relationships/hyperlink" Target="https://smetrix.ru/spravochnik/gesn-2022/25-02-011/" TargetMode="External"/><Relationship Id="rId11" Type="http://schemas.openxmlformats.org/officeDocument/2006/relationships/hyperlink" Target="https://smetrix.ru/spravochnik/gesn-2022/46-01-013/" TargetMode="External"/><Relationship Id="rId12" Type="http://schemas.openxmlformats.org/officeDocument/2006/relationships/hyperlink" Target="https://smetrix.ru/spravochnik/gesn-2022/46-01-013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46-01-013/" TargetMode="External"/><Relationship Id="rId2" Type="http://schemas.openxmlformats.org/officeDocument/2006/relationships/hyperlink" Target="https://smetrix.ru/spravochnik/gesn-2022/46-01-013/" TargetMode="External"/><Relationship Id="rId3" Type="http://schemas.openxmlformats.org/officeDocument/2006/relationships/hyperlink" Target="https://smetrix.ru/spravochnik/gesn-2022/46-01-013/" TargetMode="External"/><Relationship Id="rId4" Type="http://schemas.openxmlformats.org/officeDocument/2006/relationships/hyperlink" Target="https://smetrix.ru/spravochnik/gesn-2022/46-01-013/" TargetMode="External"/><Relationship Id="rId5" Type="http://schemas.openxmlformats.org/officeDocument/2006/relationships/hyperlink" Target="https://smetrix.ru/spravochnik/fer/46-01-013/" TargetMode="External"/><Relationship Id="rId6" Type="http://schemas.openxmlformats.org/officeDocument/2006/relationships/hyperlink" Target="https://smetrix.ru/spravochnik/fer/46-01-013/" TargetMode="External"/><Relationship Id="rId7" Type="http://schemas.openxmlformats.org/officeDocument/2006/relationships/hyperlink" Target="https://smetrix.ru/spravochnik/fer/46-01-013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09-01-001/" TargetMode="External"/><Relationship Id="rId2" Type="http://schemas.openxmlformats.org/officeDocument/2006/relationships/hyperlink" Target="https://smetrix.ru/spravochnik/gesn-2022/09-06-024/" TargetMode="External"/><Relationship Id="rId3" Type="http://schemas.openxmlformats.org/officeDocument/2006/relationships/hyperlink" Target="https://smetrix.ru/spravochnik/gesn-2022/16-02-005/" TargetMode="External"/><Relationship Id="rId4" Type="http://schemas.openxmlformats.org/officeDocument/2006/relationships/hyperlink" Target="https://smetrix.ru/spravochnik/gesn-2022/46-01-013/" TargetMode="External"/><Relationship Id="rId5" Type="http://schemas.openxmlformats.org/officeDocument/2006/relationships/hyperlink" Target="https://smetrix.ru/spravochnik/gesn-2022/24-01-049/" TargetMode="External"/><Relationship Id="rId6" Type="http://schemas.openxmlformats.org/officeDocument/2006/relationships/hyperlink" Target="https://smetrix.ru/spravochnik/fer/24-01-049/" TargetMode="External"/><Relationship Id="rId7" Type="http://schemas.openxmlformats.org/officeDocument/2006/relationships/hyperlink" Target="https://smetrix.ru/spravochnik/gesn-2022/22-03-014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gosexpert53.ru/uslugi/negosudarstvennye-uslugi/regionalnyy-tsentr-monitoringa-i-tsenoobrazovaniya/dokumenty/prikazy-minstroya-rossii-po-fsnb-osnovnye-.php" TargetMode="External"/><Relationship Id="rId2" Type="http://schemas.openxmlformats.org/officeDocument/2006/relationships/hyperlink" Target="https://smetrix.ru/spravochnik/gesn-2022/09-05-002/" TargetMode="External"/><Relationship Id="rId3" Type="http://schemas.openxmlformats.org/officeDocument/2006/relationships/hyperlink" Target="https://smetrix.ru/spravochnik/gesn-2022/09-05-002/" TargetMode="External"/><Relationship Id="rId4" Type="http://schemas.openxmlformats.org/officeDocument/2006/relationships/hyperlink" Target="https://smetrix.ru/spravochnik/gesn-2022/09-05-002/" TargetMode="External"/><Relationship Id="rId5" Type="http://schemas.openxmlformats.org/officeDocument/2006/relationships/hyperlink" Target="https://smetrix.ru/spravochnik/gesn-2022/09-05-002/" TargetMode="External"/><Relationship Id="rId6" Type="http://schemas.openxmlformats.org/officeDocument/2006/relationships/hyperlink" Target="https://smetrix.ru/spravochnik/gesn-2022/06-03-005/" TargetMode="External"/><Relationship Id="rId7" Type="http://schemas.openxmlformats.org/officeDocument/2006/relationships/hyperlink" Target="https://smetrix.ru/spravochnik/gesn-2022/06-22-018/" TargetMode="External"/><Relationship Id="rId8" Type="http://schemas.openxmlformats.org/officeDocument/2006/relationships/hyperlink" Target="https://smetrix.ru/spravochnik/gesn-2022/22-03-014/" TargetMode="External"/><Relationship Id="rId9" Type="http://schemas.openxmlformats.org/officeDocument/2006/relationships/hyperlink" Target="https://smetrix.ru/spravochnik/gesnr-2022/65-04-004/" TargetMode="External"/><Relationship Id="rId10" Type="http://schemas.openxmlformats.org/officeDocument/2006/relationships/hyperlink" Target="https://smetrix.ru/spravochnik/gesn-2022/24-01-049/" TargetMode="External"/><Relationship Id="rId11" Type="http://schemas.openxmlformats.org/officeDocument/2006/relationships/hyperlink" Target="https://smetrix.ru/spravochnik/gesn-2022/25-02-011/" TargetMode="External"/><Relationship Id="rId12" Type="http://schemas.openxmlformats.org/officeDocument/2006/relationships/hyperlink" Target="https://smetrix.ru/spravochnik/gesn-2022/46-01-013/" TargetMode="External"/><Relationship Id="rId13" Type="http://schemas.openxmlformats.org/officeDocument/2006/relationships/hyperlink" Target="https://smetrix.ru/spravochnik/gesn-2022/46-01-013/" TargetMode="External"/><Relationship Id="rId14" Type="http://schemas.openxmlformats.org/officeDocument/2006/relationships/hyperlink" Target="https://smetrix.ru/spravochnik/fer/46-01-013/" TargetMode="External"/><Relationship Id="rId15" Type="http://schemas.openxmlformats.org/officeDocument/2006/relationships/hyperlink" Target="https://smetrix.ru/spravochnik/fer/24-01-0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9"/>
  <sheetViews>
    <sheetView workbookViewId="0" showGridLines="0">
      <pane xSplit="1" ySplit="19" topLeftCell="B20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4" customWidth="1"/>
    <col min="3" max="3" width="28" customWidth="1"/>
    <col min="4" max="4" width="34" customWidth="1"/>
    <col min="5" max="5" width="13" customWidth="1"/>
    <col min="6" max="6" width="12" customWidth="1"/>
    <col min="7" max="7" width="21" customWidth="1"/>
    <col min="8" max="8" width="19" customWidth="1"/>
    <col min="9" max="9" width="15" customWidth="1"/>
    <col min="10" max="10" width="13" customWidth="1"/>
    <col min="11" max="11" width="15" customWidth="1"/>
    <col min="12" max="12" width="28" customWidth="1"/>
  </cols>
  <sheetData>
    <row r="2" ht="30" customHeight="1" spans="1:12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25">
      <c r="A4" s="2" t="s">
        <v>1</v>
      </c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ht="22" customHeight="1" spans="2:12" x14ac:dyDescent="0.25">
      <c r="B5" s="2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ht="22" customHeight="1" spans="2:12" x14ac:dyDescent="0.25">
      <c r="B6" s="2" t="s">
        <v>4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ht="22" customHeight="1" spans="2:12" x14ac:dyDescent="0.25">
      <c r="B7" s="2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ht="22" customHeight="1" spans="2:12" x14ac:dyDescent="0.25">
      <c r="B8" s="2" t="s">
        <v>6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ht="22" customHeight="1" spans="2:12" x14ac:dyDescent="0.25">
      <c r="B9" s="2" t="s">
        <v>7</v>
      </c>
      <c r="C9" s="4"/>
      <c r="D9" s="4"/>
      <c r="E9" s="4"/>
      <c r="F9" s="4"/>
      <c r="G9" s="4"/>
      <c r="H9" s="4"/>
      <c r="I9" s="4"/>
      <c r="J9" s="4"/>
      <c r="K9" s="4"/>
      <c r="L9" s="4"/>
    </row>
    <row r="10" ht="22" customHeight="1" spans="2:12" x14ac:dyDescent="0.25">
      <c r="B10" s="2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ht="22" customHeight="1" spans="2:12" x14ac:dyDescent="0.25">
      <c r="B11" s="2" t="s">
        <v>9</v>
      </c>
      <c r="C11" s="3"/>
      <c r="D11" s="3"/>
      <c r="E11" s="3"/>
      <c r="F11" s="3"/>
      <c r="G11" s="3"/>
      <c r="H11" s="3"/>
      <c r="I11" s="3"/>
      <c r="J11" s="3"/>
      <c r="K11" s="3"/>
      <c r="L11" s="3"/>
    </row>
    <row r="12" ht="22" customHeight="1" spans="2:12" x14ac:dyDescent="0.25">
      <c r="B12" s="2" t="s">
        <v>10</v>
      </c>
      <c r="C12" s="3"/>
      <c r="D12" s="3"/>
      <c r="E12" s="3"/>
      <c r="F12" s="3"/>
      <c r="G12" s="3"/>
      <c r="H12" s="3"/>
      <c r="I12" s="3"/>
      <c r="J12" s="3"/>
      <c r="K12" s="3"/>
      <c r="L12" s="3"/>
    </row>
    <row r="13" ht="22" customHeight="1" spans="2:12" x14ac:dyDescent="0.25">
      <c r="B13" s="2" t="s">
        <v>11</v>
      </c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2" customHeight="1" spans="2:12" x14ac:dyDescent="0.25">
      <c r="B14" s="2" t="s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2" customHeight="1" spans="2:12" x14ac:dyDescent="0.25">
      <c r="B15" s="2" t="s">
        <v>13</v>
      </c>
      <c r="C15" s="4"/>
      <c r="D15" s="4"/>
      <c r="E15" s="4"/>
      <c r="F15" s="4"/>
      <c r="G15" s="4"/>
      <c r="H15" s="4"/>
      <c r="I15" s="4"/>
      <c r="J15" s="4"/>
      <c r="K15" s="4"/>
      <c r="L15" s="4"/>
    </row>
    <row r="17" ht="28" customHeight="1" spans="2:12" x14ac:dyDescent="0.25">
      <c r="B17" s="2" t="s">
        <v>14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9" ht="45" customHeight="1" spans="1:12" x14ac:dyDescent="0.25">
      <c r="A19" s="5" t="s">
        <v>15</v>
      </c>
      <c r="B19" s="5" t="s">
        <v>16</v>
      </c>
      <c r="C19" s="5" t="s">
        <v>17</v>
      </c>
      <c r="D19" s="5" t="s">
        <v>18</v>
      </c>
      <c r="E19" s="5" t="s">
        <v>19</v>
      </c>
      <c r="F19" s="5" t="s">
        <v>20</v>
      </c>
      <c r="G19" s="5" t="s">
        <v>21</v>
      </c>
      <c r="H19" s="5" t="s">
        <v>22</v>
      </c>
      <c r="I19" s="5" t="s">
        <v>23</v>
      </c>
      <c r="J19" s="5" t="s">
        <v>24</v>
      </c>
      <c r="K19" s="5" t="s">
        <v>25</v>
      </c>
      <c r="L19" s="5" t="s">
        <v>26</v>
      </c>
    </row>
    <row r="20" ht="75" customHeight="1" spans="1:12" x14ac:dyDescent="0.25">
      <c r="A20" s="6">
        <v>1</v>
      </c>
      <c r="B20" s="3" t="s">
        <v>27</v>
      </c>
      <c r="C20" s="3" t="s">
        <v>28</v>
      </c>
      <c r="D20" s="3" t="s">
        <v>29</v>
      </c>
      <c r="E20" s="7">
        <v>24</v>
      </c>
      <c r="F20" s="3" t="s">
        <v>30</v>
      </c>
      <c r="G20" s="3" t="s">
        <v>31</v>
      </c>
      <c r="H20" s="3" t="s">
        <v>32</v>
      </c>
      <c r="I20" s="3" t="s">
        <v>30</v>
      </c>
      <c r="J20" s="8">
        <v>1</v>
      </c>
      <c r="K20" s="9">
        <f>IF(OR(ISBLANK(E20),ISBLANK(J20)),"",IF(J20=0,"Проверьте измеритель",E20/J20))</f>
        <v>24</v>
      </c>
      <c r="L20" s="3" t="s">
        <v>33</v>
      </c>
    </row>
    <row r="21" ht="75" customHeight="1" spans="1:12" x14ac:dyDescent="0.25">
      <c r="A21" s="6">
        <v>2</v>
      </c>
      <c r="B21" s="10"/>
      <c r="C21" s="10"/>
      <c r="D21" s="10"/>
      <c r="E21" s="11"/>
      <c r="F21" s="10"/>
      <c r="G21" s="10"/>
      <c r="H21" s="10"/>
      <c r="I21" s="10"/>
      <c r="J21" s="12"/>
      <c r="K21" s="9" t="str">
        <f>IF(OR(ISBLANK(E21),ISBLANK(J21)),"",IF(J21=0,"Проверьте измеритель",E21/J21))</f>
        <v/>
      </c>
      <c r="L21" s="10"/>
    </row>
    <row r="22" ht="75" customHeight="1" spans="1:12" x14ac:dyDescent="0.25">
      <c r="A22" s="6">
        <v>3</v>
      </c>
      <c r="B22" s="10"/>
      <c r="C22" s="10"/>
      <c r="D22" s="10"/>
      <c r="E22" s="11"/>
      <c r="F22" s="10"/>
      <c r="G22" s="10"/>
      <c r="H22" s="10"/>
      <c r="I22" s="10"/>
      <c r="J22" s="12"/>
      <c r="K22" s="9" t="str">
        <f>IF(OR(ISBLANK(E22),ISBLANK(J22)),"",IF(J22=0,"Проверьте измеритель",E22/J22))</f>
        <v/>
      </c>
      <c r="L22" s="10"/>
    </row>
    <row r="23" ht="75" customHeight="1" spans="1:12" x14ac:dyDescent="0.25">
      <c r="A23" s="6">
        <v>4</v>
      </c>
      <c r="B23" s="10"/>
      <c r="C23" s="10"/>
      <c r="D23" s="10"/>
      <c r="E23" s="11"/>
      <c r="F23" s="10"/>
      <c r="G23" s="10"/>
      <c r="H23" s="10"/>
      <c r="I23" s="10"/>
      <c r="J23" s="12"/>
      <c r="K23" s="9" t="str">
        <f>IF(OR(ISBLANK(E23),ISBLANK(J23)),"",IF(J23=0,"Проверьте измеритель",E23/J23))</f>
        <v/>
      </c>
      <c r="L23" s="10"/>
    </row>
    <row r="24" ht="75" customHeight="1" spans="1:12" x14ac:dyDescent="0.25">
      <c r="A24" s="6">
        <v>5</v>
      </c>
      <c r="B24" s="10"/>
      <c r="C24" s="10"/>
      <c r="D24" s="10"/>
      <c r="E24" s="11"/>
      <c r="F24" s="10"/>
      <c r="G24" s="10"/>
      <c r="H24" s="10"/>
      <c r="I24" s="10"/>
      <c r="J24" s="12"/>
      <c r="K24" s="9" t="str">
        <f>IF(OR(ISBLANK(E24),ISBLANK(J24)),"",IF(J24=0,"Проверьте измеритель",E24/J24))</f>
        <v/>
      </c>
      <c r="L24" s="10"/>
    </row>
    <row r="25" ht="75" customHeight="1" spans="1:12" x14ac:dyDescent="0.25">
      <c r="A25" s="6">
        <v>6</v>
      </c>
      <c r="B25" s="10"/>
      <c r="C25" s="10"/>
      <c r="D25" s="10"/>
      <c r="E25" s="11"/>
      <c r="F25" s="10"/>
      <c r="G25" s="10"/>
      <c r="H25" s="10"/>
      <c r="I25" s="10"/>
      <c r="J25" s="12"/>
      <c r="K25" s="9" t="str">
        <f>IF(OR(ISBLANK(E25),ISBLANK(J25)),"",IF(J25=0,"Проверьте измеритель",E25/J25))</f>
        <v/>
      </c>
      <c r="L25" s="10"/>
    </row>
    <row r="26" ht="75" customHeight="1" spans="1:12" x14ac:dyDescent="0.25">
      <c r="A26" s="6">
        <v>7</v>
      </c>
      <c r="B26" s="10"/>
      <c r="C26" s="10"/>
      <c r="D26" s="10"/>
      <c r="E26" s="11"/>
      <c r="F26" s="10"/>
      <c r="G26" s="10"/>
      <c r="H26" s="10"/>
      <c r="I26" s="10"/>
      <c r="J26" s="12"/>
      <c r="K26" s="9" t="str">
        <f>IF(OR(ISBLANK(E26),ISBLANK(J26)),"",IF(J26=0,"Проверьте измеритель",E26/J26))</f>
        <v/>
      </c>
      <c r="L26" s="10"/>
    </row>
    <row r="27" ht="75" customHeight="1" spans="1:12" x14ac:dyDescent="0.25">
      <c r="A27" s="6">
        <v>8</v>
      </c>
      <c r="B27" s="10"/>
      <c r="C27" s="10"/>
      <c r="D27" s="10"/>
      <c r="E27" s="11"/>
      <c r="F27" s="10"/>
      <c r="G27" s="10"/>
      <c r="H27" s="10"/>
      <c r="I27" s="10"/>
      <c r="J27" s="12"/>
      <c r="K27" s="9" t="str">
        <f>IF(OR(ISBLANK(E27),ISBLANK(J27)),"",IF(J27=0,"Проверьте измеритель",E27/J27))</f>
        <v/>
      </c>
      <c r="L27" s="10"/>
    </row>
    <row r="28" ht="75" customHeight="1" spans="1:12" x14ac:dyDescent="0.25">
      <c r="A28" s="6">
        <v>9</v>
      </c>
      <c r="B28" s="10"/>
      <c r="C28" s="10"/>
      <c r="D28" s="10"/>
      <c r="E28" s="11"/>
      <c r="F28" s="10"/>
      <c r="G28" s="10"/>
      <c r="H28" s="10"/>
      <c r="I28" s="10"/>
      <c r="J28" s="12"/>
      <c r="K28" s="9" t="str">
        <f>IF(OR(ISBLANK(E28),ISBLANK(J28)),"",IF(J28=0,"Проверьте измеритель",E28/J28))</f>
        <v/>
      </c>
      <c r="L28" s="10"/>
    </row>
    <row r="29" ht="75" customHeight="1" spans="1:12" x14ac:dyDescent="0.25">
      <c r="A29" s="6">
        <v>10</v>
      </c>
      <c r="B29" s="10"/>
      <c r="C29" s="10"/>
      <c r="D29" s="10"/>
      <c r="E29" s="11"/>
      <c r="F29" s="10"/>
      <c r="G29" s="10"/>
      <c r="H29" s="10"/>
      <c r="I29" s="10"/>
      <c r="J29" s="12"/>
      <c r="K29" s="9" t="str">
        <f>IF(OR(ISBLANK(E29),ISBLANK(J29)),"",IF(J29=0,"Проверьте измеритель",E29/J29))</f>
        <v/>
      </c>
      <c r="L29" s="10"/>
    </row>
  </sheetData>
  <sheetProtection sheet="1" autoFilter="0"/>
  <autoFilter ref="A19:L29"/>
  <mergeCells count="14">
    <mergeCell ref="A2:L2"/>
    <mergeCell ref="B4:L4"/>
    <mergeCell ref="C5:L5"/>
    <mergeCell ref="C6:L6"/>
    <mergeCell ref="C7:L7"/>
    <mergeCell ref="C8:L8"/>
    <mergeCell ref="C9:L9"/>
    <mergeCell ref="C10:L10"/>
    <mergeCell ref="C11:L11"/>
    <mergeCell ref="C12:L12"/>
    <mergeCell ref="C13:L13"/>
    <mergeCell ref="C14:L14"/>
    <mergeCell ref="C15:L15"/>
    <mergeCell ref="B17:L17"/>
  </mergeCells>
  <dataValidations count="2">
    <dataValidation type="decimal" operator="greaterThanOrEqual" allowBlank="1" sqref="E20:E29">
      <formula1>0</formula1>
    </dataValidation>
    <dataValidation type="list" allowBlank="1" sqref="J20:J29">
      <formula1>'Выбор нормы'!$J$5:$J$8</formula1>
    </dataValidation>
  </dataValidations>
  <pageMargins left="0.25" right="0.25" top="0.4" bottom="0.4" header="0.2" footer="0.2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32" customWidth="1"/>
    <col min="4" max="4" width="30" customWidth="1"/>
    <col min="5" max="5" width="15" customWidth="1"/>
    <col min="6" max="6" width="13" customWidth="1"/>
    <col min="7" max="7" width="37" customWidth="1"/>
    <col min="8" max="8" width="30" customWidth="1"/>
    <col min="9" max="9" width="14" customWidth="1"/>
    <col min="10" max="10" width="15" customWidth="1"/>
  </cols>
  <sheetData>
    <row r="2" ht="30" customHeight="1" spans="1:10" x14ac:dyDescent="0.25">
      <c r="A2" s="1" t="s">
        <v>34</v>
      </c>
      <c r="B2" s="1"/>
      <c r="C2" s="1"/>
      <c r="D2" s="1"/>
      <c r="E2" s="1"/>
      <c r="F2" s="1"/>
      <c r="G2" s="1"/>
      <c r="H2" s="1"/>
      <c r="I2" s="1"/>
      <c r="J2" s="1"/>
    </row>
    <row r="4" ht="45" customHeight="1" spans="1:10" x14ac:dyDescent="0.25">
      <c r="A4" s="5" t="s">
        <v>21</v>
      </c>
      <c r="B4" s="5" t="s">
        <v>22</v>
      </c>
      <c r="C4" s="5" t="s">
        <v>16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24</v>
      </c>
    </row>
    <row r="5" ht="88" customHeight="1" spans="1:10" x14ac:dyDescent="0.25">
      <c r="A5" s="2" t="s">
        <v>31</v>
      </c>
      <c r="B5" s="2" t="s">
        <v>41</v>
      </c>
      <c r="C5" s="2" t="s">
        <v>42</v>
      </c>
      <c r="D5" s="2" t="s">
        <v>43</v>
      </c>
      <c r="E5" s="2" t="s">
        <v>44</v>
      </c>
      <c r="F5" s="6">
        <v>10</v>
      </c>
      <c r="G5" s="2" t="s">
        <v>45</v>
      </c>
      <c r="H5" s="2" t="s">
        <v>46</v>
      </c>
      <c r="I5" s="13">
        <v>46302</v>
      </c>
      <c r="J5" s="6">
        <v>1</v>
      </c>
    </row>
    <row r="6" ht="88" customHeight="1" spans="1:10" x14ac:dyDescent="0.25">
      <c r="A6" s="2" t="s">
        <v>31</v>
      </c>
      <c r="B6" s="2" t="s">
        <v>47</v>
      </c>
      <c r="C6" s="2" t="s">
        <v>48</v>
      </c>
      <c r="D6" s="2" t="s">
        <v>49</v>
      </c>
      <c r="E6" s="2" t="s">
        <v>44</v>
      </c>
      <c r="F6" s="6">
        <v>10</v>
      </c>
      <c r="G6" s="2" t="s">
        <v>50</v>
      </c>
      <c r="H6" s="2" t="s">
        <v>51</v>
      </c>
      <c r="I6" s="13">
        <v>46302</v>
      </c>
      <c r="J6" s="6">
        <v>10</v>
      </c>
    </row>
    <row r="7" ht="88" customHeight="1" spans="1:10" x14ac:dyDescent="0.25">
      <c r="A7" s="2" t="s">
        <v>31</v>
      </c>
      <c r="B7" s="2" t="s">
        <v>52</v>
      </c>
      <c r="C7" s="2" t="s">
        <v>53</v>
      </c>
      <c r="D7" s="2" t="s">
        <v>54</v>
      </c>
      <c r="E7" s="2" t="s">
        <v>44</v>
      </c>
      <c r="F7" s="6">
        <v>10</v>
      </c>
      <c r="G7" s="2" t="s">
        <v>55</v>
      </c>
      <c r="H7" s="2" t="s">
        <v>56</v>
      </c>
      <c r="I7" s="13">
        <v>46302</v>
      </c>
      <c r="J7" s="6">
        <v>100</v>
      </c>
    </row>
    <row r="8" ht="88" customHeight="1" spans="1:10" x14ac:dyDescent="0.25">
      <c r="A8" s="2" t="s">
        <v>31</v>
      </c>
      <c r="B8" s="2" t="s">
        <v>57</v>
      </c>
      <c r="C8" s="2" t="s">
        <v>58</v>
      </c>
      <c r="D8" s="2" t="s">
        <v>59</v>
      </c>
      <c r="E8" s="2" t="s">
        <v>44</v>
      </c>
      <c r="F8" s="6">
        <v>10</v>
      </c>
      <c r="G8" s="2" t="s">
        <v>60</v>
      </c>
      <c r="H8" s="2" t="s">
        <v>61</v>
      </c>
      <c r="I8" s="13">
        <v>46302</v>
      </c>
      <c r="J8" s="6">
        <v>1000</v>
      </c>
    </row>
    <row r="9" ht="88" customHeight="1" spans="1:9" x14ac:dyDescent="0.25">
      <c r="A9" s="2" t="s">
        <v>31</v>
      </c>
      <c r="B9" s="2" t="s">
        <v>62</v>
      </c>
      <c r="C9" s="2" t="s">
        <v>63</v>
      </c>
      <c r="D9" s="2" t="s">
        <v>64</v>
      </c>
      <c r="E9" s="2" t="s">
        <v>65</v>
      </c>
      <c r="F9" s="6">
        <v>100</v>
      </c>
      <c r="G9" s="2" t="s">
        <v>66</v>
      </c>
      <c r="H9" s="2" t="s">
        <v>67</v>
      </c>
      <c r="I9" s="13">
        <v>46302</v>
      </c>
    </row>
    <row r="10" ht="105" customHeight="1" spans="1:10" x14ac:dyDescent="0.25">
      <c r="A10" s="2" t="s">
        <v>31</v>
      </c>
      <c r="B10" s="2" t="s">
        <v>68</v>
      </c>
      <c r="C10" s="2" t="s">
        <v>69</v>
      </c>
      <c r="D10" s="2" t="s">
        <v>70</v>
      </c>
      <c r="E10" s="2" t="s">
        <v>71</v>
      </c>
      <c r="F10" s="6">
        <v>100</v>
      </c>
      <c r="G10" s="2" t="s">
        <v>72</v>
      </c>
      <c r="H10" s="2" t="s">
        <v>73</v>
      </c>
      <c r="I10" s="13">
        <v>46302</v>
      </c>
      <c r="J10" s="2" t="s">
        <v>74</v>
      </c>
    </row>
    <row r="11" ht="88" customHeight="1" spans="1:9" x14ac:dyDescent="0.25">
      <c r="A11" s="2" t="s">
        <v>31</v>
      </c>
      <c r="B11" s="2" t="s">
        <v>75</v>
      </c>
      <c r="C11" s="2" t="s">
        <v>76</v>
      </c>
      <c r="D11" s="2" t="s">
        <v>77</v>
      </c>
      <c r="E11" s="2" t="s">
        <v>78</v>
      </c>
      <c r="F11" s="6">
        <v>1</v>
      </c>
      <c r="G11" s="2" t="s">
        <v>79</v>
      </c>
      <c r="H11" s="2" t="s">
        <v>80</v>
      </c>
      <c r="I11" s="13">
        <v>46302</v>
      </c>
    </row>
    <row r="12" ht="110" customHeight="1" spans="1:10" x14ac:dyDescent="0.2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65</v>
      </c>
      <c r="F12" s="6">
        <v>100</v>
      </c>
      <c r="G12" s="2" t="s">
        <v>85</v>
      </c>
      <c r="H12" s="2" t="s">
        <v>86</v>
      </c>
      <c r="I12" s="13">
        <v>46302</v>
      </c>
      <c r="J12" s="2" t="s">
        <v>87</v>
      </c>
    </row>
    <row r="13" ht="88" customHeight="1" spans="1:9" x14ac:dyDescent="0.25">
      <c r="A13" s="2" t="s">
        <v>31</v>
      </c>
      <c r="B13" s="2" t="s">
        <v>88</v>
      </c>
      <c r="C13" s="2" t="s">
        <v>89</v>
      </c>
      <c r="D13" s="2" t="s">
        <v>90</v>
      </c>
      <c r="E13" s="2" t="s">
        <v>91</v>
      </c>
      <c r="F13" s="6">
        <v>100</v>
      </c>
      <c r="G13" s="2" t="s">
        <v>92</v>
      </c>
      <c r="H13" s="2" t="s">
        <v>93</v>
      </c>
      <c r="I13" s="13">
        <v>46302</v>
      </c>
    </row>
    <row r="14" ht="88" customHeight="1" spans="1:9" x14ac:dyDescent="0.25">
      <c r="A14" s="2" t="s">
        <v>31</v>
      </c>
      <c r="B14" s="2" t="s">
        <v>94</v>
      </c>
      <c r="C14" s="2" t="s">
        <v>95</v>
      </c>
      <c r="D14" s="2" t="s">
        <v>96</v>
      </c>
      <c r="E14" s="2" t="s">
        <v>97</v>
      </c>
      <c r="F14" s="6">
        <v>1000</v>
      </c>
      <c r="G14" s="2" t="s">
        <v>98</v>
      </c>
      <c r="H14" s="2" t="s">
        <v>99</v>
      </c>
      <c r="I14" s="13">
        <v>46302</v>
      </c>
    </row>
    <row r="15" ht="88" customHeight="1" spans="1:9" x14ac:dyDescent="0.25">
      <c r="A15" s="2" t="s">
        <v>31</v>
      </c>
      <c r="B15" s="2" t="s">
        <v>32</v>
      </c>
      <c r="C15" s="2" t="s">
        <v>100</v>
      </c>
      <c r="D15" s="2" t="s">
        <v>101</v>
      </c>
      <c r="E15" s="2" t="s">
        <v>30</v>
      </c>
      <c r="F15" s="6">
        <v>1</v>
      </c>
      <c r="G15" s="2" t="s">
        <v>102</v>
      </c>
      <c r="H15" s="2" t="s">
        <v>103</v>
      </c>
      <c r="I15" s="13">
        <v>46302</v>
      </c>
    </row>
    <row r="16" ht="88" customHeight="1" spans="1:9" x14ac:dyDescent="0.25">
      <c r="A16" s="2" t="s">
        <v>31</v>
      </c>
      <c r="B16" s="2" t="s">
        <v>104</v>
      </c>
      <c r="C16" s="2" t="s">
        <v>105</v>
      </c>
      <c r="D16" s="2" t="s">
        <v>106</v>
      </c>
      <c r="E16" s="2" t="s">
        <v>30</v>
      </c>
      <c r="F16" s="6">
        <v>1</v>
      </c>
      <c r="G16" s="2" t="s">
        <v>107</v>
      </c>
      <c r="H16" s="2" t="s">
        <v>108</v>
      </c>
      <c r="I16" s="13">
        <v>46302</v>
      </c>
    </row>
  </sheetData>
  <sheetProtection sheet="1" autoFilter="0"/>
  <autoFilter ref="A4:I16"/>
  <mergeCells count="1">
    <mergeCell ref="A2:J2"/>
  </mergeCells>
  <hyperlinks>
    <hyperlink ref="H5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H16" r:id="rId12"/>
  </hyperlinks>
  <pageMargins left="0.25" right="0.25" top="0.4" bottom="0.4" header="0.2" footer="0.2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7"/>
  <sheetViews>
    <sheetView workbookViewId="0" showGridLines="0"/>
  </sheetViews>
  <sheetFormatPr defaultRowHeight="15" outlineLevelRow="0" outlineLevelCol="0" x14ac:dyDescent="55"/>
  <cols>
    <col min="1" max="1" width="57" customWidth="1"/>
    <col min="2" max="2" width="23" customWidth="1"/>
    <col min="3" max="4" width="21" customWidth="1"/>
    <col min="5" max="5" width="25" customWidth="1"/>
  </cols>
  <sheetData>
    <row r="2" ht="30" customHeight="1" spans="1:5" x14ac:dyDescent="0.25">
      <c r="A2" s="1" t="s">
        <v>109</v>
      </c>
      <c r="B2" s="1"/>
      <c r="C2" s="1"/>
      <c r="D2" s="1"/>
      <c r="E2" s="1"/>
    </row>
    <row r="4" ht="35" customHeight="1" spans="1:5" x14ac:dyDescent="0.25">
      <c r="A4" s="2" t="s">
        <v>110</v>
      </c>
      <c r="B4" s="2"/>
      <c r="C4" s="2"/>
      <c r="D4" s="2"/>
      <c r="E4" s="2"/>
    </row>
    <row r="6" ht="45" customHeight="1" spans="1:5" x14ac:dyDescent="0.25">
      <c r="A6" s="5" t="s">
        <v>111</v>
      </c>
      <c r="B6" s="5" t="s">
        <v>112</v>
      </c>
      <c r="C6" s="5" t="s">
        <v>113</v>
      </c>
      <c r="D6" s="5" t="s">
        <v>114</v>
      </c>
      <c r="E6" s="5" t="s">
        <v>39</v>
      </c>
    </row>
    <row r="7" spans="1:5" x14ac:dyDescent="0.25">
      <c r="A7" s="2" t="s">
        <v>115</v>
      </c>
      <c r="B7" s="6">
        <v>24</v>
      </c>
      <c r="C7" s="2" t="s">
        <v>30</v>
      </c>
      <c r="D7" s="2" t="s">
        <v>116</v>
      </c>
      <c r="E7" s="2" t="s">
        <v>117</v>
      </c>
    </row>
    <row r="8" spans="1:5" x14ac:dyDescent="0.25">
      <c r="A8" s="2" t="s">
        <v>24</v>
      </c>
      <c r="B8" s="6">
        <v>1</v>
      </c>
      <c r="C8" s="2" t="s">
        <v>30</v>
      </c>
      <c r="D8" s="2" t="s">
        <v>118</v>
      </c>
      <c r="E8" s="2" t="s">
        <v>119</v>
      </c>
    </row>
    <row r="9" spans="1:3" x14ac:dyDescent="0.25">
      <c r="A9" s="2" t="s">
        <v>25</v>
      </c>
      <c r="B9" s="9">
        <f>B7/B8</f>
        <v>24</v>
      </c>
      <c r="C9" s="2" t="s">
        <v>120</v>
      </c>
    </row>
    <row r="11" ht="45" customHeight="1" spans="1:5" x14ac:dyDescent="0.25">
      <c r="A11" s="5" t="s">
        <v>121</v>
      </c>
      <c r="B11" s="5" t="s">
        <v>122</v>
      </c>
      <c r="C11" s="5" t="s">
        <v>113</v>
      </c>
      <c r="D11" s="5" t="s">
        <v>123</v>
      </c>
      <c r="E11" s="5" t="s">
        <v>39</v>
      </c>
    </row>
    <row r="12" ht="48" customHeight="1" spans="1:5" x14ac:dyDescent="0.25">
      <c r="A12" s="2" t="s">
        <v>124</v>
      </c>
      <c r="B12" s="14">
        <v>2.892</v>
      </c>
      <c r="C12" s="2" t="s">
        <v>125</v>
      </c>
      <c r="D12" s="9">
        <f>B12*$B$9</f>
        <v>69.408</v>
      </c>
      <c r="E12" s="2" t="s">
        <v>118</v>
      </c>
    </row>
    <row r="13" ht="48" customHeight="1" spans="1:5" x14ac:dyDescent="0.25">
      <c r="A13" s="2" t="s">
        <v>126</v>
      </c>
      <c r="B13" s="14">
        <v>0.0007</v>
      </c>
      <c r="C13" s="2" t="s">
        <v>127</v>
      </c>
      <c r="D13" s="9">
        <f>B13*$B$9</f>
        <v>0.0168</v>
      </c>
      <c r="E13" s="2" t="s">
        <v>118</v>
      </c>
    </row>
    <row r="14" ht="48" customHeight="1" spans="1:5" x14ac:dyDescent="0.25">
      <c r="A14" s="2" t="s">
        <v>128</v>
      </c>
      <c r="B14" s="14">
        <v>1</v>
      </c>
      <c r="C14" s="2" t="s">
        <v>129</v>
      </c>
      <c r="D14" s="9">
        <f>B14*$B$9</f>
        <v>24</v>
      </c>
      <c r="E14" s="2" t="s">
        <v>118</v>
      </c>
    </row>
    <row r="16" ht="32" customHeight="1" spans="1:5" x14ac:dyDescent="0.25">
      <c r="A16" s="2" t="s">
        <v>130</v>
      </c>
      <c r="B16" s="2"/>
      <c r="C16" s="2"/>
      <c r="D16" s="2"/>
      <c r="E16" s="2"/>
    </row>
    <row r="18" ht="45" customHeight="1" spans="1:5" x14ac:dyDescent="0.25">
      <c r="A18" s="5" t="s">
        <v>131</v>
      </c>
      <c r="B18" s="5" t="s">
        <v>132</v>
      </c>
      <c r="C18" s="5" t="s">
        <v>25</v>
      </c>
      <c r="D18" s="5" t="s">
        <v>133</v>
      </c>
      <c r="E18" s="5" t="s">
        <v>39</v>
      </c>
    </row>
    <row r="19" ht="32" customHeight="1" spans="1:5" x14ac:dyDescent="0.25">
      <c r="A19" s="2" t="s">
        <v>134</v>
      </c>
      <c r="B19" s="15">
        <v>22.92</v>
      </c>
      <c r="C19" s="9">
        <f>$B$9</f>
        <v>24</v>
      </c>
      <c r="D19" s="16">
        <f>B19*C19</f>
        <v>550.08</v>
      </c>
      <c r="E19" s="2" t="s">
        <v>135</v>
      </c>
    </row>
    <row r="20" ht="32" customHeight="1" spans="1:5" x14ac:dyDescent="0.25">
      <c r="A20" s="2" t="s">
        <v>136</v>
      </c>
      <c r="B20" s="15">
        <v>8.25</v>
      </c>
      <c r="C20" s="9">
        <f>$B$9</f>
        <v>24</v>
      </c>
      <c r="D20" s="16">
        <f>B20*C20</f>
        <v>198</v>
      </c>
      <c r="E20" s="2" t="s">
        <v>135</v>
      </c>
    </row>
    <row r="21" ht="32" customHeight="1" spans="1:5" x14ac:dyDescent="0.25">
      <c r="A21" s="2" t="s">
        <v>137</v>
      </c>
      <c r="B21" s="15">
        <v>20.78</v>
      </c>
      <c r="C21" s="9">
        <f>$B$9</f>
        <v>24</v>
      </c>
      <c r="D21" s="16">
        <f>B21*C21</f>
        <v>498.72</v>
      </c>
      <c r="E21" s="2" t="s">
        <v>135</v>
      </c>
    </row>
    <row r="22" ht="32" customHeight="1" spans="1:4" x14ac:dyDescent="0.25">
      <c r="A22" s="2" t="s">
        <v>138</v>
      </c>
      <c r="B22" s="16">
        <f>SUM(B19:B21)</f>
        <v>51.95</v>
      </c>
      <c r="D22" s="16">
        <f>SUM(D19:D21)</f>
        <v>1246.8</v>
      </c>
    </row>
    <row r="24" ht="30" customHeight="1" spans="1:5" x14ac:dyDescent="0.25">
      <c r="A24" s="2" t="s">
        <v>139</v>
      </c>
      <c r="B24" s="2"/>
      <c r="C24" s="2"/>
      <c r="D24" s="2"/>
      <c r="E24" s="2"/>
    </row>
    <row r="25" ht="30" customHeight="1" spans="1:5" x14ac:dyDescent="0.25">
      <c r="A25" s="2" t="s">
        <v>140</v>
      </c>
      <c r="B25" s="2"/>
      <c r="C25" s="2"/>
      <c r="D25" s="2"/>
      <c r="E25" s="2"/>
    </row>
    <row r="27" spans="1:2" x14ac:dyDescent="0.25">
      <c r="A27" s="2" t="s">
        <v>141</v>
      </c>
      <c r="B27" s="13">
        <v>46302</v>
      </c>
    </row>
  </sheetData>
  <sheetProtection sheet="1" autoFilter="0"/>
  <mergeCells count="5">
    <mergeCell ref="A2:E2"/>
    <mergeCell ref="A4:E4"/>
    <mergeCell ref="A16:E16"/>
    <mergeCell ref="A24:E24"/>
    <mergeCell ref="A25:E25"/>
  </mergeCells>
  <hyperlinks>
    <hyperlink ref="E8" r:id="rId1"/>
    <hyperlink ref="E12" r:id="rId2"/>
    <hyperlink ref="E13" r:id="rId3"/>
    <hyperlink ref="E14" r:id="rId4"/>
    <hyperlink ref="E19" r:id="rId5"/>
    <hyperlink ref="E20" r:id="rId6"/>
    <hyperlink ref="E21" r:id="rId7"/>
  </hyperlinks>
  <pageMargins left="0.25" right="0.25" top="0.4" bottom="0.4" header="0.2" footer="0.2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0" customWidth="1"/>
    <col min="3" max="3" width="33" customWidth="1"/>
    <col min="4" max="5" width="35" customWidth="1"/>
    <col min="6" max="6" width="31" customWidth="1"/>
    <col min="7" max="7" width="24" customWidth="1"/>
    <col min="8" max="8" width="17" customWidth="1"/>
  </cols>
  <sheetData>
    <row r="2" ht="30" customHeight="1" spans="1:8" x14ac:dyDescent="0.25">
      <c r="A2" s="1" t="s">
        <v>142</v>
      </c>
      <c r="B2" s="1"/>
      <c r="C2" s="1"/>
      <c r="D2" s="1"/>
      <c r="E2" s="1"/>
      <c r="F2" s="1"/>
      <c r="G2" s="1"/>
      <c r="H2" s="1"/>
    </row>
    <row r="4" ht="45" customHeight="1" spans="1:8" x14ac:dyDescent="0.25">
      <c r="A4" s="5" t="s">
        <v>15</v>
      </c>
      <c r="B4" s="5" t="s">
        <v>143</v>
      </c>
      <c r="C4" s="5" t="s">
        <v>144</v>
      </c>
      <c r="D4" s="5" t="s">
        <v>145</v>
      </c>
      <c r="E4" s="5" t="s">
        <v>146</v>
      </c>
      <c r="F4" s="5" t="s">
        <v>147</v>
      </c>
      <c r="G4" s="5" t="s">
        <v>148</v>
      </c>
      <c r="H4" s="5" t="s">
        <v>13</v>
      </c>
    </row>
    <row r="5" ht="75" customHeight="1" spans="1:8" x14ac:dyDescent="0.25">
      <c r="A5" s="6">
        <v>1</v>
      </c>
      <c r="B5" s="9" t="str">
        <f>IF('Вводные'!B20="","",'Вводные'!B20)</f>
        <v>Усиление существующих сварных швов наплавкой</v>
      </c>
      <c r="C5" s="3" t="s">
        <v>149</v>
      </c>
      <c r="D5" s="3" t="s">
        <v>150</v>
      </c>
      <c r="E5" s="3" t="s">
        <v>151</v>
      </c>
      <c r="F5" s="3" t="s">
        <v>152</v>
      </c>
      <c r="G5" s="10"/>
      <c r="H5" s="17"/>
    </row>
    <row r="6" ht="75" customHeight="1" spans="1:8" x14ac:dyDescent="0.25">
      <c r="A6" s="6">
        <v>2</v>
      </c>
      <c r="B6" s="9" t="str">
        <f>IF('Вводные'!B21="","",'Вводные'!B21)</f>
        <v/>
      </c>
      <c r="C6" s="10"/>
      <c r="D6" s="10"/>
      <c r="E6" s="10"/>
      <c r="F6" s="10"/>
      <c r="G6" s="10"/>
      <c r="H6" s="17"/>
    </row>
    <row r="7" ht="75" customHeight="1" spans="1:8" x14ac:dyDescent="0.25">
      <c r="A7" s="6">
        <v>3</v>
      </c>
      <c r="B7" s="9" t="str">
        <f>IF('Вводные'!B22="","",'Вводные'!B22)</f>
        <v/>
      </c>
      <c r="C7" s="10"/>
      <c r="D7" s="10"/>
      <c r="E7" s="10"/>
      <c r="F7" s="10"/>
      <c r="G7" s="10"/>
      <c r="H7" s="17"/>
    </row>
    <row r="8" ht="75" customHeight="1" spans="1:8" x14ac:dyDescent="0.25">
      <c r="A8" s="6">
        <v>4</v>
      </c>
      <c r="B8" s="9" t="str">
        <f>IF('Вводные'!B23="","",'Вводные'!B23)</f>
        <v/>
      </c>
      <c r="C8" s="10"/>
      <c r="D8" s="10"/>
      <c r="E8" s="10"/>
      <c r="F8" s="10"/>
      <c r="G8" s="10"/>
      <c r="H8" s="17"/>
    </row>
    <row r="9" ht="75" customHeight="1" spans="1:8" x14ac:dyDescent="0.25">
      <c r="A9" s="6">
        <v>5</v>
      </c>
      <c r="B9" s="9" t="str">
        <f>IF('Вводные'!B24="","",'Вводные'!B24)</f>
        <v/>
      </c>
      <c r="C9" s="10"/>
      <c r="D9" s="10"/>
      <c r="E9" s="10"/>
      <c r="F9" s="10"/>
      <c r="G9" s="10"/>
      <c r="H9" s="17"/>
    </row>
    <row r="10" ht="75" customHeight="1" spans="1:8" x14ac:dyDescent="0.25">
      <c r="A10" s="6">
        <v>6</v>
      </c>
      <c r="B10" s="9" t="str">
        <f>IF('Вводные'!B25="","",'Вводные'!B25)</f>
        <v/>
      </c>
      <c r="C10" s="10"/>
      <c r="D10" s="10"/>
      <c r="E10" s="10"/>
      <c r="F10" s="10"/>
      <c r="G10" s="10"/>
      <c r="H10" s="17"/>
    </row>
    <row r="11" ht="75" customHeight="1" spans="1:8" x14ac:dyDescent="0.25">
      <c r="A11" s="6">
        <v>7</v>
      </c>
      <c r="B11" s="9" t="str">
        <f>IF('Вводные'!B26="","",'Вводные'!B26)</f>
        <v/>
      </c>
      <c r="C11" s="10"/>
      <c r="D11" s="10"/>
      <c r="E11" s="10"/>
      <c r="F11" s="10"/>
      <c r="G11" s="10"/>
      <c r="H11" s="17"/>
    </row>
    <row r="12" ht="75" customHeight="1" spans="1:8" x14ac:dyDescent="0.25">
      <c r="A12" s="6">
        <v>8</v>
      </c>
      <c r="B12" s="9" t="str">
        <f>IF('Вводные'!B27="","",'Вводные'!B27)</f>
        <v/>
      </c>
      <c r="C12" s="10"/>
      <c r="D12" s="10"/>
      <c r="E12" s="10"/>
      <c r="F12" s="10"/>
      <c r="G12" s="10"/>
      <c r="H12" s="17"/>
    </row>
    <row r="13" ht="75" customHeight="1" spans="1:8" x14ac:dyDescent="0.25">
      <c r="A13" s="6">
        <v>9</v>
      </c>
      <c r="B13" s="9" t="str">
        <f>IF('Вводные'!B28="","",'Вводные'!B28)</f>
        <v/>
      </c>
      <c r="C13" s="10"/>
      <c r="D13" s="10"/>
      <c r="E13" s="10"/>
      <c r="F13" s="10"/>
      <c r="G13" s="10"/>
      <c r="H13" s="17"/>
    </row>
    <row r="14" ht="75" customHeight="1" spans="1:8" x14ac:dyDescent="0.25">
      <c r="A14" s="6">
        <v>10</v>
      </c>
      <c r="B14" s="9" t="str">
        <f>IF('Вводные'!B29="","",'Вводные'!B29)</f>
        <v/>
      </c>
      <c r="C14" s="10"/>
      <c r="D14" s="10"/>
      <c r="E14" s="10"/>
      <c r="F14" s="10"/>
      <c r="G14" s="10"/>
      <c r="H14" s="17"/>
    </row>
    <row r="17" ht="45" customHeight="1" spans="1:8" x14ac:dyDescent="0.25">
      <c r="A17" s="5" t="s">
        <v>15</v>
      </c>
      <c r="B17" s="5" t="s">
        <v>153</v>
      </c>
      <c r="C17" s="5" t="s">
        <v>154</v>
      </c>
      <c r="D17" s="5" t="s">
        <v>155</v>
      </c>
      <c r="E17" s="5" t="s">
        <v>156</v>
      </c>
      <c r="F17" s="5" t="s">
        <v>39</v>
      </c>
      <c r="G17" s="5" t="s">
        <v>21</v>
      </c>
      <c r="H17" s="5" t="s">
        <v>40</v>
      </c>
    </row>
    <row r="18" ht="85" customHeight="1" spans="1:8" x14ac:dyDescent="0.25">
      <c r="A18" s="6">
        <v>1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31</v>
      </c>
      <c r="H18" s="13">
        <v>46302</v>
      </c>
    </row>
    <row r="19" ht="85" customHeight="1" spans="1:8" x14ac:dyDescent="0.25">
      <c r="A19" s="6">
        <v>2</v>
      </c>
      <c r="B19" s="2" t="s">
        <v>162</v>
      </c>
      <c r="C19" s="2" t="s">
        <v>163</v>
      </c>
      <c r="D19" s="2" t="s">
        <v>164</v>
      </c>
      <c r="E19" s="2" t="s">
        <v>165</v>
      </c>
      <c r="F19" s="2" t="s">
        <v>166</v>
      </c>
      <c r="G19" s="2" t="s">
        <v>31</v>
      </c>
      <c r="H19" s="13">
        <v>46302</v>
      </c>
    </row>
    <row r="20" ht="85" customHeight="1" spans="1:8" x14ac:dyDescent="0.25">
      <c r="A20" s="6">
        <v>3</v>
      </c>
      <c r="B20" s="2" t="s">
        <v>167</v>
      </c>
      <c r="C20" s="2" t="s">
        <v>168</v>
      </c>
      <c r="D20" s="2" t="s">
        <v>169</v>
      </c>
      <c r="E20" s="2" t="s">
        <v>170</v>
      </c>
      <c r="F20" s="2" t="s">
        <v>171</v>
      </c>
      <c r="G20" s="2" t="s">
        <v>31</v>
      </c>
      <c r="H20" s="13">
        <v>46302</v>
      </c>
    </row>
    <row r="21" ht="85" customHeight="1" spans="1:8" x14ac:dyDescent="0.25">
      <c r="A21" s="6">
        <v>4</v>
      </c>
      <c r="B21" s="2" t="s">
        <v>32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31</v>
      </c>
      <c r="H21" s="13">
        <v>46302</v>
      </c>
    </row>
    <row r="22" ht="85" customHeight="1" spans="1:8" x14ac:dyDescent="0.25">
      <c r="A22" s="6">
        <v>5</v>
      </c>
      <c r="B22" s="2" t="s">
        <v>88</v>
      </c>
      <c r="C22" s="2" t="s">
        <v>176</v>
      </c>
      <c r="D22" s="2" t="s">
        <v>177</v>
      </c>
      <c r="E22" s="2" t="s">
        <v>178</v>
      </c>
      <c r="F22" s="2" t="s">
        <v>179</v>
      </c>
      <c r="G22" s="2" t="s">
        <v>31</v>
      </c>
      <c r="H22" s="13">
        <v>46302</v>
      </c>
    </row>
    <row r="23" ht="85" customHeight="1" spans="1:8" x14ac:dyDescent="0.25">
      <c r="A23" s="6">
        <v>6</v>
      </c>
      <c r="B23" s="2" t="s">
        <v>88</v>
      </c>
      <c r="C23" s="2" t="s">
        <v>180</v>
      </c>
      <c r="D23" s="2" t="s">
        <v>181</v>
      </c>
      <c r="E23" s="2" t="s">
        <v>182</v>
      </c>
      <c r="F23" s="2" t="s">
        <v>179</v>
      </c>
      <c r="G23" s="2" t="s">
        <v>183</v>
      </c>
      <c r="H23" s="13">
        <v>46302</v>
      </c>
    </row>
    <row r="24" ht="85" customHeight="1" spans="1:8" x14ac:dyDescent="0.25">
      <c r="A24" s="6">
        <v>7</v>
      </c>
      <c r="B24" s="2" t="s">
        <v>75</v>
      </c>
      <c r="C24" s="2" t="s">
        <v>184</v>
      </c>
      <c r="D24" s="2" t="s">
        <v>185</v>
      </c>
      <c r="E24" s="2" t="s">
        <v>186</v>
      </c>
      <c r="F24" s="2" t="s">
        <v>187</v>
      </c>
      <c r="G24" s="2" t="s">
        <v>31</v>
      </c>
      <c r="H24" s="13">
        <v>46302</v>
      </c>
    </row>
  </sheetData>
  <sheetProtection sheet="1" autoFilter="0"/>
  <mergeCells count="1">
    <mergeCell ref="A2:H2"/>
  </mergeCells>
  <hyperlinks>
    <hyperlink ref="F18" r:id="rId1"/>
    <hyperlink ref="F19" r:id="rId2"/>
    <hyperlink ref="F20" r:id="rId3"/>
    <hyperlink ref="F21" r:id="rId4"/>
    <hyperlink ref="F22" r:id="rId5"/>
    <hyperlink ref="F23" r:id="rId6"/>
    <hyperlink ref="F24" r:id="rId7"/>
  </hyperlinks>
  <pageMargins left="0.25" right="0.25" top="0.4" bottom="0.4" header="0.2" footer="0.2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0"/>
  <sheetViews>
    <sheetView workbookViewId="0" showGridLines="0"/>
  </sheetViews>
  <sheetFormatPr defaultRowHeight="15" outlineLevelRow="0" outlineLevelCol="0" x14ac:dyDescent="55"/>
  <cols>
    <col min="1" max="1" width="8" customWidth="1"/>
    <col min="2" max="2" width="39" customWidth="1"/>
    <col min="3" max="3" width="45" customWidth="1"/>
    <col min="4" max="4" width="66" customWidth="1"/>
    <col min="5" max="5" width="18" customWidth="1"/>
  </cols>
  <sheetData>
    <row r="2" ht="30" customHeight="1" spans="1:5" x14ac:dyDescent="0.25">
      <c r="A2" s="1" t="s">
        <v>188</v>
      </c>
      <c r="B2" s="1"/>
      <c r="C2" s="1"/>
      <c r="D2" s="1"/>
      <c r="E2" s="1"/>
    </row>
    <row r="4" ht="45" customHeight="1" spans="1:5" x14ac:dyDescent="0.25">
      <c r="A4" s="5" t="s">
        <v>15</v>
      </c>
      <c r="B4" s="5" t="s">
        <v>189</v>
      </c>
      <c r="C4" s="5" t="s">
        <v>190</v>
      </c>
      <c r="D4" s="5" t="s">
        <v>191</v>
      </c>
      <c r="E4" s="5" t="s">
        <v>40</v>
      </c>
    </row>
    <row r="5" ht="58" customHeight="1" spans="1:5" x14ac:dyDescent="0.25">
      <c r="A5" s="6">
        <v>1</v>
      </c>
      <c r="B5" s="2" t="s">
        <v>192</v>
      </c>
      <c r="C5" s="2" t="s">
        <v>193</v>
      </c>
      <c r="D5" s="2" t="s">
        <v>194</v>
      </c>
      <c r="E5" s="13">
        <v>46302</v>
      </c>
    </row>
    <row r="6" ht="58" customHeight="1" spans="1:5" x14ac:dyDescent="0.25">
      <c r="A6" s="6">
        <v>2</v>
      </c>
      <c r="B6" s="2" t="s">
        <v>46</v>
      </c>
      <c r="C6" s="2" t="s">
        <v>195</v>
      </c>
      <c r="D6" s="2" t="s">
        <v>196</v>
      </c>
      <c r="E6" s="13">
        <v>46302</v>
      </c>
    </row>
    <row r="7" ht="58" customHeight="1" spans="1:5" x14ac:dyDescent="0.25">
      <c r="A7" s="6">
        <v>3</v>
      </c>
      <c r="B7" s="2" t="s">
        <v>51</v>
      </c>
      <c r="C7" s="2" t="s">
        <v>195</v>
      </c>
      <c r="D7" s="2" t="s">
        <v>197</v>
      </c>
      <c r="E7" s="13">
        <v>46302</v>
      </c>
    </row>
    <row r="8" ht="58" customHeight="1" spans="1:5" x14ac:dyDescent="0.25">
      <c r="A8" s="6">
        <v>4</v>
      </c>
      <c r="B8" s="2" t="s">
        <v>56</v>
      </c>
      <c r="C8" s="2" t="s">
        <v>195</v>
      </c>
      <c r="D8" s="2" t="s">
        <v>198</v>
      </c>
      <c r="E8" s="13">
        <v>46302</v>
      </c>
    </row>
    <row r="9" ht="58" customHeight="1" spans="1:5" x14ac:dyDescent="0.25">
      <c r="A9" s="6">
        <v>5</v>
      </c>
      <c r="B9" s="2" t="s">
        <v>61</v>
      </c>
      <c r="C9" s="2" t="s">
        <v>195</v>
      </c>
      <c r="D9" s="2" t="s">
        <v>199</v>
      </c>
      <c r="E9" s="13">
        <v>46302</v>
      </c>
    </row>
    <row r="10" ht="58" customHeight="1" spans="1:5" x14ac:dyDescent="0.25">
      <c r="A10" s="6">
        <v>6</v>
      </c>
      <c r="B10" s="2" t="s">
        <v>67</v>
      </c>
      <c r="C10" s="2" t="s">
        <v>195</v>
      </c>
      <c r="D10" s="2" t="s">
        <v>200</v>
      </c>
      <c r="E10" s="13">
        <v>46302</v>
      </c>
    </row>
    <row r="11" ht="58" customHeight="1" spans="1:5" x14ac:dyDescent="0.25">
      <c r="A11" s="6">
        <v>7</v>
      </c>
      <c r="B11" s="2" t="s">
        <v>73</v>
      </c>
      <c r="C11" s="2" t="s">
        <v>195</v>
      </c>
      <c r="D11" s="2" t="s">
        <v>201</v>
      </c>
      <c r="E11" s="13">
        <v>46302</v>
      </c>
    </row>
    <row r="12" ht="58" customHeight="1" spans="1:5" x14ac:dyDescent="0.25">
      <c r="A12" s="6">
        <v>8</v>
      </c>
      <c r="B12" s="2" t="s">
        <v>80</v>
      </c>
      <c r="C12" s="2" t="s">
        <v>195</v>
      </c>
      <c r="D12" s="2" t="s">
        <v>202</v>
      </c>
      <c r="E12" s="13">
        <v>46302</v>
      </c>
    </row>
    <row r="13" ht="58" customHeight="1" spans="1:5" x14ac:dyDescent="0.25">
      <c r="A13" s="6">
        <v>9</v>
      </c>
      <c r="B13" s="2" t="s">
        <v>86</v>
      </c>
      <c r="C13" s="2" t="s">
        <v>195</v>
      </c>
      <c r="D13" s="2" t="s">
        <v>203</v>
      </c>
      <c r="E13" s="13">
        <v>46302</v>
      </c>
    </row>
    <row r="14" ht="58" customHeight="1" spans="1:5" x14ac:dyDescent="0.25">
      <c r="A14" s="6">
        <v>10</v>
      </c>
      <c r="B14" s="2" t="s">
        <v>93</v>
      </c>
      <c r="C14" s="2" t="s">
        <v>195</v>
      </c>
      <c r="D14" s="2" t="s">
        <v>204</v>
      </c>
      <c r="E14" s="13">
        <v>46302</v>
      </c>
    </row>
    <row r="15" ht="58" customHeight="1" spans="1:5" x14ac:dyDescent="0.25">
      <c r="A15" s="6">
        <v>11</v>
      </c>
      <c r="B15" s="2" t="s">
        <v>99</v>
      </c>
      <c r="C15" s="2" t="s">
        <v>195</v>
      </c>
      <c r="D15" s="2" t="s">
        <v>205</v>
      </c>
      <c r="E15" s="13">
        <v>46302</v>
      </c>
    </row>
    <row r="16" ht="58" customHeight="1" spans="1:5" x14ac:dyDescent="0.25">
      <c r="A16" s="6">
        <v>12</v>
      </c>
      <c r="B16" s="2" t="s">
        <v>103</v>
      </c>
      <c r="C16" s="2" t="s">
        <v>195</v>
      </c>
      <c r="D16" s="2" t="s">
        <v>206</v>
      </c>
      <c r="E16" s="13">
        <v>46302</v>
      </c>
    </row>
    <row r="17" ht="58" customHeight="1" spans="1:5" x14ac:dyDescent="0.25">
      <c r="A17" s="6">
        <v>13</v>
      </c>
      <c r="B17" s="2" t="s">
        <v>108</v>
      </c>
      <c r="C17" s="2" t="s">
        <v>195</v>
      </c>
      <c r="D17" s="2" t="s">
        <v>207</v>
      </c>
      <c r="E17" s="13">
        <v>46302</v>
      </c>
    </row>
    <row r="18" ht="58" customHeight="1" spans="1:5" x14ac:dyDescent="0.25">
      <c r="A18" s="6">
        <v>14</v>
      </c>
      <c r="B18" s="2" t="s">
        <v>208</v>
      </c>
      <c r="C18" s="2" t="s">
        <v>209</v>
      </c>
      <c r="D18" s="2" t="s">
        <v>210</v>
      </c>
      <c r="E18" s="13">
        <v>46302</v>
      </c>
    </row>
    <row r="19" ht="58" customHeight="1" spans="1:5" x14ac:dyDescent="0.25">
      <c r="A19" s="6">
        <v>15</v>
      </c>
      <c r="B19" s="2" t="s">
        <v>211</v>
      </c>
      <c r="C19" s="2" t="s">
        <v>212</v>
      </c>
      <c r="D19" s="2" t="s">
        <v>213</v>
      </c>
      <c r="E19" s="13">
        <v>46302</v>
      </c>
    </row>
    <row r="20" ht="58" customHeight="1" spans="1:5" x14ac:dyDescent="0.25">
      <c r="A20" s="6">
        <v>16</v>
      </c>
      <c r="B20" s="2" t="s">
        <v>214</v>
      </c>
      <c r="C20" s="2" t="s">
        <v>215</v>
      </c>
      <c r="D20" s="2" t="s">
        <v>216</v>
      </c>
      <c r="E20" s="18"/>
    </row>
  </sheetData>
  <sheetProtection sheet="1" autoFilter="0"/>
  <mergeCells count="1">
    <mergeCell ref="A2:E2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</hyperlinks>
  <pageMargins left="0.25" right="0.25" top="0.4" bottom="0.4" header="0.2" footer="0.2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Вводные</vt:lpstr>
      <vt:lpstr>Выбор нормы</vt:lpstr>
      <vt:lpstr>Пример 24 м</vt:lpstr>
      <vt:lpstr>Проверка состава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