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Подбор" state="visible" r:id="rId5"/>
    <sheet sheetId="3" name="Проверка" state="visible" r:id="rId6"/>
  </sheets>
  <definedNames>
    <definedName name="_xlnm.Print_Area" localSheetId="0">'ВОР'!$A1:$J18</definedName>
    <definedName name="_xlnm.Print_Area" localSheetId="1">'Подбор'!$A1:$K17</definedName>
    <definedName name="_xlnm.Print_Area" localSheetId="2">'Проверка'!$A1:$E17</definedName>
  </definedNames>
  <calcPr calcId="171027" fullCalcOnLoad="1"/>
</workbook>
</file>

<file path=xl/sharedStrings.xml><?xml version="1.0" encoding="utf-8"?>
<sst xmlns="http://schemas.openxmlformats.org/spreadsheetml/2006/main" count="129" uniqueCount="88">
  <si>
    <t>ВОР на стены и перегородки</t>
  </si>
  <si>
    <t>Объект</t>
  </si>
  <si>
    <t>Административное здание</t>
  </si>
  <si>
    <t>Дата</t>
  </si>
  <si>
    <t>Источник</t>
  </si>
  <si>
    <t>Учебные площади без проёмов, предоставленные инженером</t>
  </si>
  <si>
    <t>Подготовил</t>
  </si>
  <si>
    <t>Заполнить ФИО</t>
  </si>
  <si>
    <t>Проверил</t>
  </si>
  <si>
    <t>База</t>
  </si>
  <si>
    <t>ГЭСН ФСНБ-2022</t>
  </si>
  <si>
    <t>Редакция</t>
  </si>
  <si>
    <t>Указать</t>
  </si>
  <si>
    <t>№</t>
  </si>
  <si>
    <t>Конструкция</t>
  </si>
  <si>
    <t>Материал</t>
  </si>
  <si>
    <t>Вяжущее</t>
  </si>
  <si>
    <t>Облицовка</t>
  </si>
  <si>
    <t>Высота этажа, м</t>
  </si>
  <si>
    <t>Толщина, м</t>
  </si>
  <si>
    <t>Площадь без проёмов, м²</t>
  </si>
  <si>
    <t>Объём ВОР</t>
  </si>
  <si>
    <t>Единица ВОР</t>
  </si>
  <si>
    <t>Стена</t>
  </si>
  <si>
    <t>Газобетон</t>
  </si>
  <si>
    <t>Клей</t>
  </si>
  <si>
    <t>Без облицовки</t>
  </si>
  <si>
    <t>м³</t>
  </si>
  <si>
    <t>Перегородка</t>
  </si>
  <si>
    <t>Не задана</t>
  </si>
  <si>
    <t>м²</t>
  </si>
  <si>
    <t>Итого стены, м³</t>
  </si>
  <si>
    <t>Итого перегородки, м²</t>
  </si>
  <si>
    <t>Жёлтые ячейки: исходные данные и поля для заполнения.</t>
  </si>
  <si>
    <t>При изменении условий заново проверьте шифр. Количества разных единиц не суммируют.</t>
  </si>
  <si>
    <t>Стена: площадь × толщина. Перегородка: площадь, измеритель нормы 100 м².</t>
  </si>
  <si>
    <t>Подбор нормы и количество</t>
  </si>
  <si>
    <t>№ ВОР</t>
  </si>
  <si>
    <t>Шифр</t>
  </si>
  <si>
    <t>Полное название нормы</t>
  </si>
  <si>
    <t>Условие применимости</t>
  </si>
  <si>
    <t>Измеритель нормы</t>
  </si>
  <si>
    <t>Делитель</t>
  </si>
  <si>
    <t>Количество нормы</t>
  </si>
  <si>
    <t>Указать редакцию</t>
  </si>
  <si>
    <t>08-03-004-01</t>
  </si>
  <si>
    <t>Кладка стен из газобетонных блоков на клее без облицовки толщиной: 400 мм при высоте этажа до 4 м</t>
  </si>
  <si>
    <t>400 мм, клей, без облицовки, этаж до 4 м</t>
  </si>
  <si>
    <t>Таблица ГЭСН</t>
  </si>
  <si>
    <t>08-04-003-01</t>
  </si>
  <si>
    <t>Кладка перегородок из газобетонных блоков на клее толщиной: 100 мм при высоте этажа до 4 м</t>
  </si>
  <si>
    <t>100 мм, клей, этаж до 4 м</t>
  </si>
  <si>
    <t>100 м²</t>
  </si>
  <si>
    <t>Блоки</t>
  </si>
  <si>
    <t>Повтор состава</t>
  </si>
  <si>
    <t>не проверено</t>
  </si>
  <si>
    <t>Проверка материалов</t>
  </si>
  <si>
    <t>Сверить ресурсную часть, спецификацию и необходимость отдельного учёта блоков и клея.</t>
  </si>
  <si>
    <t>Дополнительные работы</t>
  </si>
  <si>
    <t>Перемычки, армирование и облицовку сопоставить с составом основной работы.</t>
  </si>
  <si>
    <t>Количество стены: 36/1. Количество перегородки: 50/100.</t>
  </si>
  <si>
    <t>Шифры приведены для учебных условий. Файл не рассчитывает текущую стоимость.</t>
  </si>
  <si>
    <t>Проверка перед расчётом сметы</t>
  </si>
  <si>
    <t>Что проверить</t>
  </si>
  <si>
    <t>Основание и действие</t>
  </si>
  <si>
    <t>Статус</t>
  </si>
  <si>
    <t>Решение сметчика</t>
  </si>
  <si>
    <t>Материал и конструкция</t>
  </si>
  <si>
    <t>Стена 400 мм и перегородка 100 мм из газобетона на клее; этаж 3,2 м.</t>
  </si>
  <si>
    <t>Заполнить решение</t>
  </si>
  <si>
    <t>Количество стены</t>
  </si>
  <si>
    <t>Площадь 90 м² × толщина 0,4 м. Измеритель нормы м³.</t>
  </si>
  <si>
    <t>Количество перегородки</t>
  </si>
  <si>
    <t>Площадь 50 м² / делитель 100. Измеритель нормы 100 м².</t>
  </si>
  <si>
    <t>Учтённые операции</t>
  </si>
  <si>
    <t>Выгрузка, подъём, перемещение до 30 м, подмости, подготовка, распиловка, приготовление клея, укладка и анкеры.</t>
  </si>
  <si>
    <t>Сверить полную ресурсную часть и проектную спецификацию; записать способ учёта стоимости.</t>
  </si>
  <si>
    <t>Проверить марку, расход и учёт стоимости. Приготовление раствора не заменяет проверку материала.</t>
  </si>
  <si>
    <t>Дополнительное армирование</t>
  </si>
  <si>
    <t>Отделить проектное армирование от учтённых анкеров; исключить повтор одной операции.</t>
  </si>
  <si>
    <t>Сверить перемычки, облицовку, другие элементы и самостоятельные строки ВОР.</t>
  </si>
  <si>
    <t>База и редакция</t>
  </si>
  <si>
    <t>Указать принятую редакцию ФСНБ-2022 и проверить соответствие названий, составов и ресурсов.</t>
  </si>
  <si>
    <t>Сметчик</t>
  </si>
  <si>
    <t>Дата проверки</t>
  </si>
  <si>
    <t>Заполнить дату</t>
  </si>
  <si>
    <t>Решение по подбору</t>
  </si>
  <si>
    <t>Заполнить после проверки условий, состава и ресурсов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</si>
</sst>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###"/>
  </numFmts>
  <fonts count="4" x14ac:knownFonts="1">
    <font>
      <color theme="1"/>
      <family val="2"/>
      <scheme val="minor"/>
      <sz val="11"/>
      <name val="Calibri"/>
    </font>
    <font>
      <b/>
      <color rgb="4C3027"/>
      <sz val="14"/>
      <name val="Arial"/>
    </font>
    <font>
      <color rgb="282421"/>
      <sz val="10"/>
      <name val="Arial"/>
    </font>
    <font>
      <b/>
      <color rgb="FFFFFF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4D9"/>
      </patternFill>
    </fill>
    <fill>
      <patternFill patternType="solid">
        <fgColor rgb="4C3027"/>
      </patternFill>
    </fill>
    <fill>
      <patternFill patternType="solid">
        <fgColor rgb="F1ECE7"/>
      </patternFill>
    </fill>
  </fills>
  <borders count="2">
    <border>
      <left/>
      <right/>
      <top/>
      <bottom/>
      <diagonal/>
    </border>
    <border>
      <left/>
      <right/>
      <top/>
      <bottom style="thin">
        <color rgb="E3DE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164" fontId="2" fillId="2" borderId="0" xfId="0" applyNumberFormat="1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165" fontId="2" fillId="2" borderId="0" xfId="0" applyNumberFormat="1" applyFont="1" applyFill="1" applyAlignment="1">
      <alignment horizontal="right" vertical="center" wrapText="1"/>
    </xf>
    <xf numFmtId="165" fontId="2" fillId="4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15">
    <dxf>
      <font>
        <color rgb="9A5520"/>
      </font>
    </dxf>
    <dxf>
      <font>
        <color rgb="9A5520"/>
      </font>
    </dxf>
    <dxf>
      <font>
        <color rgb="9A5520"/>
      </font>
    </dxf>
    <dxf>
      <font>
        <color rgb="9A5520"/>
      </font>
    </dxf>
    <dxf>
      <font>
        <color rgb="9A5520"/>
      </font>
    </dxf>
    <dxf>
      <font>
        <color rgb="9A5520"/>
      </font>
    </dxf>
    <dxf>
      <font>
        <color rgb="9A5520"/>
      </font>
    </dxf>
    <dxf>
      <font>
        <color rgb="9A5520"/>
      </font>
    </dxf>
    <dxf>
      <font>
        <color rgb="9A5520"/>
      </font>
    </dxf>
    <dxf>
      <font>
        <color rgb="9A5520"/>
      </font>
    </dxf>
    <dxf>
      <font>
        <color rgb="9A5520"/>
      </font>
    </dxf>
    <dxf>
      <font>
        <color rgb="9A5520"/>
      </font>
    </dxf>
    <dxf>
      <font>
        <color rgb="9A5520"/>
      </font>
    </dxf>
    <dxf>
      <font>
        <color rgb="9A5520"/>
      </font>
    </dxf>
    <dxf>
      <font>
        <color rgb="9A552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smetrix.ru/spravochnik/gesn-2022/08-03-004/" TargetMode="External"/><Relationship Id="rId2" Type="http://schemas.openxmlformats.org/officeDocument/2006/relationships/hyperlink" Target="https://smetrix.ru/spravochnik/gesn-2022/08-04-0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8"/>
  <sheetViews>
    <sheetView workbookViewId="0" showGridLines="0"/>
  </sheetViews>
  <sheetFormatPr defaultRowHeight="15" outlineLevelRow="0" outlineLevelCol="0" x14ac:dyDescent="55"/>
  <cols>
    <col min="1" max="1" width="14" customWidth="1"/>
    <col min="2" max="3" width="19" customWidth="1"/>
    <col min="4" max="4" width="14" customWidth="1"/>
    <col min="5" max="5" width="18" customWidth="1"/>
    <col min="6" max="7" width="13" customWidth="1"/>
    <col min="8" max="9" width="16" customWidth="1"/>
    <col min="10" max="10" width="13" customWidth="1"/>
  </cols>
  <sheetData>
    <row r="2" ht="24" customHeight="1" spans="1:1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4" spans="1:7" x14ac:dyDescent="0.25">
      <c r="A4" s="2" t="s">
        <v>1</v>
      </c>
      <c r="B4" s="3" t="s">
        <v>2</v>
      </c>
      <c r="C4" s="3"/>
      <c r="D4" s="3"/>
      <c r="E4" s="3"/>
      <c r="F4" s="2" t="s">
        <v>3</v>
      </c>
      <c r="G4" s="4">
        <v>46300</v>
      </c>
    </row>
    <row r="5" spans="1:10" x14ac:dyDescent="0.25">
      <c r="A5" s="2" t="s">
        <v>4</v>
      </c>
      <c r="B5" s="2" t="s">
        <v>5</v>
      </c>
      <c r="C5" s="2"/>
      <c r="D5" s="2"/>
      <c r="E5" s="2"/>
      <c r="F5" s="2"/>
      <c r="G5" s="2"/>
      <c r="H5" s="2"/>
      <c r="I5" s="2"/>
      <c r="J5" s="2"/>
    </row>
    <row r="6" spans="1:7" x14ac:dyDescent="0.25">
      <c r="A6" s="2" t="s">
        <v>6</v>
      </c>
      <c r="B6" s="3" t="s">
        <v>7</v>
      </c>
      <c r="F6" s="2" t="s">
        <v>8</v>
      </c>
      <c r="G6" s="3" t="s">
        <v>7</v>
      </c>
    </row>
    <row r="7" spans="1:7" x14ac:dyDescent="0.25">
      <c r="A7" s="2" t="s">
        <v>9</v>
      </c>
      <c r="B7" s="2" t="s">
        <v>10</v>
      </c>
      <c r="F7" s="2" t="s">
        <v>11</v>
      </c>
      <c r="G7" s="3" t="s">
        <v>12</v>
      </c>
    </row>
    <row r="9" ht="42" customHeight="1" spans="1:10" x14ac:dyDescent="0.25">
      <c r="A9" s="5" t="s">
        <v>13</v>
      </c>
      <c r="B9" s="5" t="s">
        <v>14</v>
      </c>
      <c r="C9" s="5" t="s">
        <v>15</v>
      </c>
      <c r="D9" s="5" t="s">
        <v>16</v>
      </c>
      <c r="E9" s="5" t="s">
        <v>17</v>
      </c>
      <c r="F9" s="5" t="s">
        <v>18</v>
      </c>
      <c r="G9" s="5" t="s">
        <v>19</v>
      </c>
      <c r="H9" s="5" t="s">
        <v>20</v>
      </c>
      <c r="I9" s="5" t="s">
        <v>21</v>
      </c>
      <c r="J9" s="5" t="s">
        <v>22</v>
      </c>
    </row>
    <row r="10" ht="38" customHeight="1" spans="1:10" x14ac:dyDescent="0.25">
      <c r="A10" s="6">
        <v>1</v>
      </c>
      <c r="B10" s="2" t="s">
        <v>23</v>
      </c>
      <c r="C10" s="2" t="s">
        <v>24</v>
      </c>
      <c r="D10" s="2" t="s">
        <v>25</v>
      </c>
      <c r="E10" s="2" t="s">
        <v>26</v>
      </c>
      <c r="F10" s="7">
        <v>3.2</v>
      </c>
      <c r="G10" s="7">
        <v>0.4</v>
      </c>
      <c r="H10" s="7">
        <v>90</v>
      </c>
      <c r="I10" s="8">
        <f>H10*G10</f>
        <v>36</v>
      </c>
      <c r="J10" s="2" t="s">
        <v>27</v>
      </c>
    </row>
    <row r="11" ht="38" customHeight="1" spans="1:10" x14ac:dyDescent="0.25">
      <c r="A11" s="6">
        <v>2</v>
      </c>
      <c r="B11" s="2" t="s">
        <v>28</v>
      </c>
      <c r="C11" s="2" t="s">
        <v>24</v>
      </c>
      <c r="D11" s="2" t="s">
        <v>25</v>
      </c>
      <c r="E11" s="2" t="s">
        <v>29</v>
      </c>
      <c r="F11" s="7">
        <v>3.2</v>
      </c>
      <c r="G11" s="7">
        <v>0.1</v>
      </c>
      <c r="H11" s="7">
        <v>50</v>
      </c>
      <c r="I11" s="8">
        <f>H11</f>
        <v>50</v>
      </c>
      <c r="J11" s="2" t="s">
        <v>30</v>
      </c>
    </row>
    <row r="13" spans="2:9" x14ac:dyDescent="0.25">
      <c r="B13" s="2" t="s">
        <v>31</v>
      </c>
      <c r="I13" s="8">
        <f>SUMIF(J10:J11,"м³",I10:I11)</f>
        <v>36</v>
      </c>
    </row>
    <row r="14" spans="2:9" x14ac:dyDescent="0.25">
      <c r="B14" s="2" t="s">
        <v>32</v>
      </c>
      <c r="I14" s="8">
        <f>SUMIF(J10:J11,"м²",I10:I11)</f>
        <v>50</v>
      </c>
    </row>
    <row r="16" spans="2:10" x14ac:dyDescent="0.25">
      <c r="B16" s="2" t="s">
        <v>33</v>
      </c>
      <c r="C16" s="2"/>
      <c r="D16" s="2"/>
      <c r="E16" s="2"/>
      <c r="F16" s="2"/>
      <c r="G16" s="2"/>
      <c r="H16" s="2"/>
      <c r="I16" s="2"/>
      <c r="J16" s="2"/>
    </row>
    <row r="17" spans="2:10" x14ac:dyDescent="0.25">
      <c r="B17" s="2" t="s">
        <v>34</v>
      </c>
      <c r="C17" s="2"/>
      <c r="D17" s="2"/>
      <c r="E17" s="2"/>
      <c r="F17" s="2"/>
      <c r="G17" s="2"/>
      <c r="H17" s="2"/>
      <c r="I17" s="2"/>
      <c r="J17" s="2"/>
    </row>
    <row r="18" spans="2:10" x14ac:dyDescent="0.25">
      <c r="B18" s="2" t="s">
        <v>35</v>
      </c>
      <c r="C18" s="2"/>
      <c r="D18" s="2"/>
      <c r="E18" s="2"/>
      <c r="F18" s="2"/>
      <c r="G18" s="2"/>
      <c r="H18" s="2"/>
      <c r="I18" s="2"/>
      <c r="J18" s="2"/>
    </row>
  </sheetData>
  <mergeCells count="6">
    <mergeCell ref="A2:J2"/>
    <mergeCell ref="B4:E4"/>
    <mergeCell ref="B5:J5"/>
    <mergeCell ref="B16:J16"/>
    <mergeCell ref="B17:J17"/>
    <mergeCell ref="B18:J18"/>
  </mergeCells>
  <pageMargins left="0.25" right="0.25" top="0.4" bottom="0.4" header="0.2" footer="0.2"/>
  <pageSetup paperSize="8" orientation="landscape" horizontalDpi="4294967295" verticalDpi="4294967295" scale="100" fitToWidth="1" fitToHeight="1"/>
  <headerFooter>
    <oddFooter>Сметрикс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7"/>
  <sheetViews>
    <sheetView workbookViewId="0" showGridLines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20" customWidth="1"/>
    <col min="3" max="3" width="17" customWidth="1"/>
    <col min="4" max="4" width="18" customWidth="1"/>
    <col min="5" max="5" width="43" customWidth="1"/>
    <col min="6" max="6" width="27" customWidth="1"/>
    <col min="7" max="7" width="13" customWidth="1"/>
    <col min="8" max="8" width="15" customWidth="1"/>
    <col min="9" max="9" width="12" customWidth="1"/>
    <col min="10" max="10" width="16" customWidth="1"/>
    <col min="11" max="11" width="24" customWidth="1"/>
  </cols>
  <sheetData>
    <row r="2" ht="24" customHeight="1" spans="1:11" x14ac:dyDescent="0.25">
      <c r="A2" s="1" t="s">
        <v>36</v>
      </c>
      <c r="B2" s="1"/>
      <c r="C2" s="1"/>
      <c r="D2" s="1"/>
      <c r="E2" s="1"/>
      <c r="F2" s="1"/>
      <c r="G2" s="1"/>
      <c r="H2" s="1"/>
      <c r="I2" s="1"/>
      <c r="J2" s="1"/>
      <c r="K2" s="1"/>
    </row>
    <row r="4" ht="42" customHeight="1" spans="1:11" x14ac:dyDescent="0.25">
      <c r="A4" s="5" t="s">
        <v>37</v>
      </c>
      <c r="B4" s="5" t="s">
        <v>9</v>
      </c>
      <c r="C4" s="5" t="s">
        <v>11</v>
      </c>
      <c r="D4" s="5" t="s">
        <v>38</v>
      </c>
      <c r="E4" s="5" t="s">
        <v>39</v>
      </c>
      <c r="F4" s="5" t="s">
        <v>40</v>
      </c>
      <c r="G4" s="5" t="s">
        <v>41</v>
      </c>
      <c r="H4" s="5" t="s">
        <v>21</v>
      </c>
      <c r="I4" s="5" t="s">
        <v>42</v>
      </c>
      <c r="J4" s="5" t="s">
        <v>43</v>
      </c>
      <c r="K4" s="5" t="s">
        <v>4</v>
      </c>
    </row>
    <row r="5" ht="66" customHeight="1" spans="1:11" x14ac:dyDescent="0.25">
      <c r="A5" s="6">
        <v>1</v>
      </c>
      <c r="B5" s="2" t="s">
        <v>10</v>
      </c>
      <c r="C5" s="3" t="s">
        <v>44</v>
      </c>
      <c r="D5" s="2" t="s">
        <v>45</v>
      </c>
      <c r="E5" s="2" t="s">
        <v>46</v>
      </c>
      <c r="F5" s="2" t="s">
        <v>47</v>
      </c>
      <c r="G5" s="2" t="s">
        <v>27</v>
      </c>
      <c r="H5" s="8">
        <f>'ВОР'!I10</f>
        <v>36</v>
      </c>
      <c r="I5" s="6">
        <v>1</v>
      </c>
      <c r="J5" s="8">
        <f>H5/I5</f>
        <v>36</v>
      </c>
      <c r="K5" s="2" t="s">
        <v>48</v>
      </c>
    </row>
    <row r="6" ht="66" customHeight="1" spans="1:11" x14ac:dyDescent="0.25">
      <c r="A6" s="6">
        <v>2</v>
      </c>
      <c r="B6" s="2" t="s">
        <v>10</v>
      </c>
      <c r="C6" s="3" t="s">
        <v>44</v>
      </c>
      <c r="D6" s="2" t="s">
        <v>49</v>
      </c>
      <c r="E6" s="2" t="s">
        <v>50</v>
      </c>
      <c r="F6" s="2" t="s">
        <v>51</v>
      </c>
      <c r="G6" s="2" t="s">
        <v>52</v>
      </c>
      <c r="H6" s="8">
        <f>'ВОР'!I11</f>
        <v>50</v>
      </c>
      <c r="I6" s="6">
        <v>100</v>
      </c>
      <c r="J6" s="8">
        <f>H6/I6</f>
        <v>0.5</v>
      </c>
      <c r="K6" s="2" t="s">
        <v>48</v>
      </c>
    </row>
    <row r="9" ht="42" customHeight="1" spans="1:4" x14ac:dyDescent="0.25">
      <c r="A9" s="5" t="s">
        <v>37</v>
      </c>
      <c r="B9" s="5" t="s">
        <v>53</v>
      </c>
      <c r="C9" s="5" t="s">
        <v>25</v>
      </c>
      <c r="D9" s="5" t="s">
        <v>54</v>
      </c>
    </row>
    <row r="10" ht="32" customHeight="1" spans="1:4" x14ac:dyDescent="0.25">
      <c r="A10" s="6">
        <v>1</v>
      </c>
      <c r="B10" s="3" t="s">
        <v>55</v>
      </c>
      <c r="C10" s="3" t="s">
        <v>55</v>
      </c>
      <c r="D10" s="3" t="s">
        <v>55</v>
      </c>
    </row>
    <row r="11" ht="32" customHeight="1" spans="1:4" x14ac:dyDescent="0.25">
      <c r="A11" s="6">
        <v>2</v>
      </c>
      <c r="B11" s="3" t="s">
        <v>55</v>
      </c>
      <c r="C11" s="3" t="s">
        <v>55</v>
      </c>
      <c r="D11" s="3" t="s">
        <v>55</v>
      </c>
    </row>
    <row r="13" ht="45" customHeight="1" spans="2:5" x14ac:dyDescent="0.25">
      <c r="B13" s="2" t="s">
        <v>56</v>
      </c>
      <c r="E13" s="2" t="s">
        <v>57</v>
      </c>
    </row>
    <row r="14" ht="45" customHeight="1" spans="2:5" x14ac:dyDescent="0.25">
      <c r="B14" s="2" t="s">
        <v>58</v>
      </c>
      <c r="E14" s="2" t="s">
        <v>59</v>
      </c>
    </row>
    <row r="16" spans="2:11" x14ac:dyDescent="0.25">
      <c r="B16" s="2" t="s">
        <v>60</v>
      </c>
      <c r="C16" s="2"/>
      <c r="D16" s="2"/>
      <c r="E16" s="2"/>
      <c r="F16" s="2"/>
      <c r="G16" s="2"/>
      <c r="H16" s="2"/>
      <c r="I16" s="2"/>
      <c r="J16" s="2"/>
      <c r="K16" s="2"/>
    </row>
    <row r="17" spans="2:11" x14ac:dyDescent="0.25">
      <c r="B17" s="2" t="s">
        <v>61</v>
      </c>
      <c r="C17" s="2"/>
      <c r="D17" s="2"/>
      <c r="E17" s="2"/>
      <c r="F17" s="2"/>
      <c r="G17" s="2"/>
      <c r="H17" s="2"/>
      <c r="I17" s="2"/>
      <c r="J17" s="2"/>
      <c r="K17" s="2"/>
    </row>
  </sheetData>
  <mergeCells count="3">
    <mergeCell ref="A2:K2"/>
    <mergeCell ref="B16:K16"/>
    <mergeCell ref="B17:K17"/>
  </mergeCells>
  <conditionalFormatting sqref="B10">
    <cfRule type="containsText" dxfId="0" priority="1">
      <formula>NOT(ISERROR(SEARCH("не проверено",B10)))</formula>
    </cfRule>
  </conditionalFormatting>
  <conditionalFormatting sqref="C10">
    <cfRule type="containsText" dxfId="1" priority="2">
      <formula>NOT(ISERROR(SEARCH("не проверено",C10)))</formula>
    </cfRule>
  </conditionalFormatting>
  <conditionalFormatting sqref="D10">
    <cfRule type="containsText" dxfId="2" priority="3">
      <formula>NOT(ISERROR(SEARCH("не проверено",D10)))</formula>
    </cfRule>
  </conditionalFormatting>
  <conditionalFormatting sqref="B11">
    <cfRule type="containsText" dxfId="3" priority="4">
      <formula>NOT(ISERROR(SEARCH("не проверено",B11)))</formula>
    </cfRule>
  </conditionalFormatting>
  <conditionalFormatting sqref="C11">
    <cfRule type="containsText" dxfId="4" priority="5">
      <formula>NOT(ISERROR(SEARCH("не проверено",C11)))</formula>
    </cfRule>
  </conditionalFormatting>
  <conditionalFormatting sqref="D11">
    <cfRule type="containsText" dxfId="5" priority="6">
      <formula>NOT(ISERROR(SEARCH("не проверено",D11)))</formula>
    </cfRule>
  </conditionalFormatting>
  <dataValidations count="1">
    <dataValidation type="list" showErrorMessage="1" errorTitle="Выберите статус" error="Выберите значение из списка." sqref="B10:D11">
      <formula1>"не проверено,проверено,требует уточнения"</formula1>
    </dataValidation>
  </dataValidations>
  <hyperlinks>
    <hyperlink ref="K5" r:id="rId1"/>
    <hyperlink ref="K6" r:id="rId2"/>
  </hyperlinks>
  <pageMargins left="0.25" right="0.25" top="0.4" bottom="0.4" header="0.2" footer="0.2"/>
  <pageSetup paperSize="8" orientation="landscape" horizontalDpi="4294967295" verticalDpi="4294967295" scale="100" fitToWidth="1" fitToHeight="1"/>
  <headerFooter>
    <oddFooter>Сметрикс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7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34" customWidth="1"/>
    <col min="3" max="3" width="75" customWidth="1"/>
    <col min="4" max="4" width="24" customWidth="1"/>
    <col min="5" max="5" width="37" customWidth="1"/>
  </cols>
  <sheetData>
    <row r="2" ht="24" customHeight="1" spans="1:5" x14ac:dyDescent="0.25">
      <c r="A2" s="1" t="s">
        <v>62</v>
      </c>
      <c r="B2" s="1"/>
      <c r="C2" s="1"/>
      <c r="D2" s="1"/>
      <c r="E2" s="1"/>
    </row>
    <row r="4" ht="42" customHeight="1" spans="1:5" x14ac:dyDescent="0.25">
      <c r="A4" s="5" t="s">
        <v>13</v>
      </c>
      <c r="B4" s="5" t="s">
        <v>63</v>
      </c>
      <c r="C4" s="5" t="s">
        <v>64</v>
      </c>
      <c r="D4" s="5" t="s">
        <v>65</v>
      </c>
      <c r="E4" s="5" t="s">
        <v>66</v>
      </c>
    </row>
    <row r="5" ht="45" customHeight="1" spans="1:5" x14ac:dyDescent="0.25">
      <c r="A5" s="6">
        <v>1</v>
      </c>
      <c r="B5" s="2" t="s">
        <v>67</v>
      </c>
      <c r="C5" s="2" t="s">
        <v>68</v>
      </c>
      <c r="D5" s="3" t="s">
        <v>55</v>
      </c>
      <c r="E5" s="3" t="s">
        <v>69</v>
      </c>
    </row>
    <row r="6" ht="45" customHeight="1" spans="1:5" x14ac:dyDescent="0.25">
      <c r="A6" s="6">
        <v>2</v>
      </c>
      <c r="B6" s="2" t="s">
        <v>70</v>
      </c>
      <c r="C6" s="2" t="s">
        <v>71</v>
      </c>
      <c r="D6" s="3" t="s">
        <v>55</v>
      </c>
      <c r="E6" s="3" t="s">
        <v>69</v>
      </c>
    </row>
    <row r="7" ht="45" customHeight="1" spans="1:5" x14ac:dyDescent="0.25">
      <c r="A7" s="6">
        <v>3</v>
      </c>
      <c r="B7" s="2" t="s">
        <v>72</v>
      </c>
      <c r="C7" s="2" t="s">
        <v>73</v>
      </c>
      <c r="D7" s="3" t="s">
        <v>55</v>
      </c>
      <c r="E7" s="3" t="s">
        <v>69</v>
      </c>
    </row>
    <row r="8" ht="60" customHeight="1" spans="1:5" x14ac:dyDescent="0.25">
      <c r="A8" s="6">
        <v>4</v>
      </c>
      <c r="B8" s="2" t="s">
        <v>74</v>
      </c>
      <c r="C8" s="2" t="s">
        <v>75</v>
      </c>
      <c r="D8" s="3" t="s">
        <v>55</v>
      </c>
      <c r="E8" s="3" t="s">
        <v>69</v>
      </c>
    </row>
    <row r="9" ht="45" customHeight="1" spans="1:5" x14ac:dyDescent="0.25">
      <c r="A9" s="6">
        <v>5</v>
      </c>
      <c r="B9" s="2" t="s">
        <v>53</v>
      </c>
      <c r="C9" s="2" t="s">
        <v>76</v>
      </c>
      <c r="D9" s="3" t="s">
        <v>55</v>
      </c>
      <c r="E9" s="3" t="s">
        <v>69</v>
      </c>
    </row>
    <row r="10" ht="45" customHeight="1" spans="1:5" x14ac:dyDescent="0.25">
      <c r="A10" s="6">
        <v>6</v>
      </c>
      <c r="B10" s="2" t="s">
        <v>25</v>
      </c>
      <c r="C10" s="2" t="s">
        <v>77</v>
      </c>
      <c r="D10" s="3" t="s">
        <v>55</v>
      </c>
      <c r="E10" s="3" t="s">
        <v>69</v>
      </c>
    </row>
    <row r="11" ht="45" customHeight="1" spans="1:5" x14ac:dyDescent="0.25">
      <c r="A11" s="6">
        <v>7</v>
      </c>
      <c r="B11" s="2" t="s">
        <v>78</v>
      </c>
      <c r="C11" s="2" t="s">
        <v>79</v>
      </c>
      <c r="D11" s="3" t="s">
        <v>55</v>
      </c>
      <c r="E11" s="3" t="s">
        <v>69</v>
      </c>
    </row>
    <row r="12" ht="45" customHeight="1" spans="1:5" x14ac:dyDescent="0.25">
      <c r="A12" s="6">
        <v>8</v>
      </c>
      <c r="B12" s="2" t="s">
        <v>58</v>
      </c>
      <c r="C12" s="2" t="s">
        <v>80</v>
      </c>
      <c r="D12" s="3" t="s">
        <v>55</v>
      </c>
      <c r="E12" s="3" t="s">
        <v>69</v>
      </c>
    </row>
    <row r="13" ht="45" customHeight="1" spans="1:5" x14ac:dyDescent="0.25">
      <c r="A13" s="6">
        <v>9</v>
      </c>
      <c r="B13" s="2" t="s">
        <v>81</v>
      </c>
      <c r="C13" s="2" t="s">
        <v>82</v>
      </c>
      <c r="D13" s="3" t="s">
        <v>55</v>
      </c>
      <c r="E13" s="3" t="s">
        <v>69</v>
      </c>
    </row>
    <row r="15" spans="2:3" x14ac:dyDescent="0.25">
      <c r="B15" s="2" t="s">
        <v>83</v>
      </c>
      <c r="C15" s="3" t="s">
        <v>7</v>
      </c>
    </row>
    <row r="16" spans="2:3" x14ac:dyDescent="0.25">
      <c r="B16" s="2" t="s">
        <v>84</v>
      </c>
      <c r="C16" s="3" t="s">
        <v>85</v>
      </c>
    </row>
    <row r="17" spans="2:3" x14ac:dyDescent="0.25">
      <c r="B17" s="2" t="s">
        <v>86</v>
      </c>
      <c r="C17" s="3" t="s">
        <v>87</v>
      </c>
    </row>
  </sheetData>
  <mergeCells count="1">
    <mergeCell ref="A2:E2"/>
  </mergeCells>
  <conditionalFormatting sqref="D5">
    <cfRule type="containsText" dxfId="6" priority="1">
      <formula>NOT(ISERROR(SEARCH("не проверено",D5)))</formula>
    </cfRule>
  </conditionalFormatting>
  <conditionalFormatting sqref="D6">
    <cfRule type="containsText" dxfId="7" priority="2">
      <formula>NOT(ISERROR(SEARCH("не проверено",D6)))</formula>
    </cfRule>
  </conditionalFormatting>
  <conditionalFormatting sqref="D7">
    <cfRule type="containsText" dxfId="8" priority="3">
      <formula>NOT(ISERROR(SEARCH("не проверено",D7)))</formula>
    </cfRule>
  </conditionalFormatting>
  <conditionalFormatting sqref="D8">
    <cfRule type="containsText" dxfId="9" priority="4">
      <formula>NOT(ISERROR(SEARCH("не проверено",D8)))</formula>
    </cfRule>
  </conditionalFormatting>
  <conditionalFormatting sqref="D9">
    <cfRule type="containsText" dxfId="10" priority="5">
      <formula>NOT(ISERROR(SEARCH("не проверено",D9)))</formula>
    </cfRule>
  </conditionalFormatting>
  <conditionalFormatting sqref="D10">
    <cfRule type="containsText" dxfId="11" priority="6">
      <formula>NOT(ISERROR(SEARCH("не проверено",D10)))</formula>
    </cfRule>
  </conditionalFormatting>
  <conditionalFormatting sqref="D11">
    <cfRule type="containsText" dxfId="12" priority="7">
      <formula>NOT(ISERROR(SEARCH("не проверено",D11)))</formula>
    </cfRule>
  </conditionalFormatting>
  <conditionalFormatting sqref="D12">
    <cfRule type="containsText" dxfId="13" priority="8">
      <formula>NOT(ISERROR(SEARCH("не проверено",D12)))</formula>
    </cfRule>
  </conditionalFormatting>
  <conditionalFormatting sqref="D13">
    <cfRule type="containsText" dxfId="14" priority="9">
      <formula>NOT(ISERROR(SEARCH("не проверено",D13)))</formula>
    </cfRule>
  </conditionalFormatting>
  <dataValidations count="2">
    <dataValidation type="list" showErrorMessage="1" errorTitle="Выберите статус" error="Выберите значение из списка." sqref="D10:D13">
      <formula1>"не проверено,проверено,требует уточнения"</formula1>
    </dataValidation>
    <dataValidation type="list" showErrorMessage="1" errorTitle="Выберите статус" error="Выберите значение из списка." sqref="D5:D13">
      <formula1>"не проверено,проверено,требует уточнения"</formula1>
    </dataValidation>
  </dataValidations>
  <pageMargins left="0.25" right="0.25" top="0.4" bottom="0.4" header="0.2" footer="0.2"/>
  <pageSetup paperSize="8" orientation="landscape" horizontalDpi="4294967295" verticalDpi="4294967295" scale="100" fitToWidth="1" fitToHeight="1"/>
  <headerFooter>
    <oddFooter>Сметрикс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ВОР</vt:lpstr>
      <vt:lpstr>Подбор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