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Подбор" state="visible" r:id="rId5"/>
    <sheet sheetId="3" name="Проверка" state="visible" r:id="rId6"/>
  </sheets>
  <definedNames>
    <definedName name="_xlnm.Print_Area" localSheetId="0">'ВОР'!$A1:$O19</definedName>
    <definedName name="_xlnm.Print_Titles" localSheetId="0">'ВОР'!$8:$8</definedName>
    <definedName name="_xlnm.Print_Area" localSheetId="1">'Подбор'!$A1:$N19</definedName>
    <definedName name="_xlnm.Print_Titles" localSheetId="1">'Подбор'!$8:$8</definedName>
    <definedName name="_xlnm.Print_Area" localSheetId="2">'Проверка'!$A1:$E19</definedName>
    <definedName name="_xlnm.Print_Titles" localSheetId="2">'Проверка'!$8:$8</definedName>
  </definedNames>
  <calcPr calcId="171027" fullCalcOnLoad="1"/>
</workbook>
</file>

<file path=xl/sharedStrings.xml><?xml version="1.0" encoding="utf-8"?>
<sst xmlns="http://schemas.openxmlformats.org/spreadsheetml/2006/main" count="105" uniqueCount="96">
  <si>
    <t>Ведомость объёмов работ на спил деревьев</t>
  </si>
  <si>
    <t>Объект: ремонт озеленения парка. Учебный пример, числа условные.</t>
  </si>
  <si>
    <t>Основание и дата перечёта: ____________________. Дата редакции базы: ____________________.</t>
  </si>
  <si>
    <t>Объём в м³ и документ его определения заполняют для соответствующей нормы. Число деревьев не заменяет м³.</t>
  </si>
  <si>
    <t>Жёлтые поля заполняет составитель; серые поля содержат формулы. Если объём задан для группы, укажите его в графе 7 вместо формулы.</t>
  </si>
  <si>
    <t>№ дерева / группы</t>
  </si>
  <si>
    <t>Порода</t>
  </si>
  <si>
    <t>Диаметр ствола, см</t>
  </si>
  <si>
    <t>Технология / техника</t>
  </si>
  <si>
    <t>Число деревьев, шт.</t>
  </si>
  <si>
    <t>Объём одного дерева, м³</t>
  </si>
  <si>
    <t>Объём группы, м³</t>
  </si>
  <si>
    <t>Документ определения м³</t>
  </si>
  <si>
    <t>Удалить пень</t>
  </si>
  <si>
    <t>Диаметр пня, м</t>
  </si>
  <si>
    <t>Число пней, шт.</t>
  </si>
  <si>
    <t>Перемещение, м</t>
  </si>
  <si>
    <t>Вывоз / расстояние</t>
  </si>
  <si>
    <t>Источник исходных данных</t>
  </si>
  <si>
    <t>Примечание</t>
  </si>
  <si>
    <t>Деревья 1 по 8</t>
  </si>
  <si>
    <t>Клён</t>
  </si>
  <si>
    <t>Валка целиком</t>
  </si>
  <si>
    <t>Частично</t>
  </si>
  <si>
    <t>Не задан</t>
  </si>
  <si>
    <t>Учебная перечётная ведомость</t>
  </si>
  <si>
    <t>Удаление 6 пней отдельной группой</t>
  </si>
  <si>
    <t>Деревья 9 и 10</t>
  </si>
  <si>
    <t>Спил частями, подъёмник 22 м</t>
  </si>
  <si>
    <t>Учебная ВОР: по 0,8 м³</t>
  </si>
  <si>
    <t>Нет</t>
  </si>
  <si>
    <t>Учебная ВОР</t>
  </si>
  <si>
    <t>Пни сохраняются</t>
  </si>
  <si>
    <t>Пни 1 по 6</t>
  </si>
  <si>
    <t>Пнедробилка</t>
  </si>
  <si>
    <t>Да</t>
  </si>
  <si>
    <t>Обратная засыпка включена</t>
  </si>
  <si>
    <t>По заполненным строкам</t>
  </si>
  <si>
    <t>Сумма м³ относится только к строкам с заданным объёмом. Деревья и пни считают отдельно.</t>
  </si>
  <si>
    <t>Составил: ____________________, дата: __________. Проверил: ____________________, дата: __________.</t>
  </si>
  <si>
    <t>Нормы, измерители и объёмы позиций</t>
  </si>
  <si>
    <t>Источник количества: «деревья», «м³» или «пни». Для м³ нужен документ на листе «ВОР».</t>
  </si>
  <si>
    <t>Измеритель: «шт.», «100 шт.» или «м³». Делитель равен числу единиц в измерителе, например 100.</t>
  </si>
  <si>
    <t>Количество не рассчитывается при пустом шифре, отсутствии исходного объёма или несовпадении единиц.</t>
  </si>
  <si>
    <t>Количества норм с разными измерителями не суммируют. Цены, НР и СП здесь не задаются.</t>
  </si>
  <si>
    <t>№ ВОР</t>
  </si>
  <si>
    <t>Источник количества</t>
  </si>
  <si>
    <t>Сметная база</t>
  </si>
  <si>
    <t>Шифр</t>
  </si>
  <si>
    <t>Наименование нормы</t>
  </si>
  <si>
    <t>Исходный объём</t>
  </si>
  <si>
    <t>Единица исходных данных</t>
  </si>
  <si>
    <t>Делитель</t>
  </si>
  <si>
    <t>Измеритель нормы</t>
  </si>
  <si>
    <t>Количество нормы</t>
  </si>
  <si>
    <t>Включённые операции</t>
  </si>
  <si>
    <t>Дополнительные работы</t>
  </si>
  <si>
    <t>Источник нормы</t>
  </si>
  <si>
    <t>Что проверить</t>
  </si>
  <si>
    <t>деревья</t>
  </si>
  <si>
    <t>ГЭСНр ФСНБ-2022</t>
  </si>
  <si>
    <t>68-01-009-02</t>
  </si>
  <si>
    <t>Валка деревьев с корня без корчевки пня мягколиственных и твердолиственных пород (кроме породы тополь) при диаметре ствола: до 24 см</t>
  </si>
  <si>
    <t>шт.</t>
  </si>
  <si>
    <t>Распиловка на кряжи до 2 м, выноска до 10 м</t>
  </si>
  <si>
    <t>6 пней вынесены в строку 3; вывоз не задан</t>
  </si>
  <si>
    <t>ГЭСНр 68-01-009-02</t>
  </si>
  <si>
    <t>м³</t>
  </si>
  <si>
    <t>68-01-010-02</t>
  </si>
  <si>
    <t>Валка деревьев с применением автогидроподъемника без корчевки пня мягколиственных, твердолиственных (кроме породы тополь) при диаметре ствола: до 52 см</t>
  </si>
  <si>
    <t>Ограждения, подъёмник, спил частями, разделка и уборка в кучи</t>
  </si>
  <si>
    <t>Пни сохраняются; вывоз не задан</t>
  </si>
  <si>
    <t>ГЭСНр 68-01-010-02</t>
  </si>
  <si>
    <t>пни</t>
  </si>
  <si>
    <t>68-01-017-01</t>
  </si>
  <si>
    <t>Удаление пней пнедробилкой, диаметр пня: до 0,5 м</t>
  </si>
  <si>
    <t>Удаление пня, сбор опилок и обратная засыпка</t>
  </si>
  <si>
    <t>Повторную засыпку не добавлять</t>
  </si>
  <si>
    <t>ГЭСНр 68-01-017-01</t>
  </si>
  <si>
    <t>Если нет м³, уточните ВОР. Замена м³ числом деревьев или произвольным коэффициентом недопустима.</t>
  </si>
  <si>
    <t>Сметчик проверяет и утверждает подбор; совпадение измерителей само по себе не подтверждает выбор нормы.</t>
  </si>
  <si>
    <t>Проверка ведомости и подобранных норм</t>
  </si>
  <si>
    <t>Результат проверки заполняет сметчик: «Проверено», «Уточнить» или «Не применимо».</t>
  </si>
  <si>
    <t>№</t>
  </si>
  <si>
    <t>Проверка</t>
  </si>
  <si>
    <t>Результат</t>
  </si>
  <si>
    <t>Основание / замечание</t>
  </si>
  <si>
    <t>Проверил / дата</t>
  </si>
  <si>
    <t>Редакция сметной базы указана</t>
  </si>
  <si>
    <t>Контекст строительства или ремонта соответствует сборнику</t>
  </si>
  <si>
    <t>Технология и техника соответствуют заданию</t>
  </si>
  <si>
    <t>Порода определена, для тополя проверена отдельная строка</t>
  </si>
  <si>
    <t>Диаметр ствола и диаметр пня проверены отдельно</t>
  </si>
  <si>
    <t>Измеритель совпадает; для м³ есть документ определения объёма</t>
  </si>
  <si>
    <t>Разделка, подъёмник, перемещение и засыпка не задвоены</t>
  </si>
  <si>
    <t>Удаление пней и транспорт соответствуют ВОР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</si>
</sst>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#"/>
  </numFmts>
  <fonts count="5" x14ac:knownFonts="1">
    <font>
      <color theme="1"/>
      <family val="2"/>
      <scheme val="minor"/>
      <sz val="11"/>
      <name val="Calibri"/>
    </font>
    <font>
      <b/>
      <color rgb="573C32"/>
      <sz val="14"/>
      <name val="Arial"/>
    </font>
    <font>
      <i/>
      <color rgb="57534E"/>
      <sz val="10"/>
      <name val="Arial"/>
    </font>
    <font>
      <b/>
      <color rgb="FFFFFF"/>
      <sz val="10"/>
      <name val="Arial"/>
    </font>
    <font>
      <color rgb="292524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573C32"/>
      </patternFill>
    </fill>
    <fill>
      <patternFill patternType="solid">
        <fgColor rgb="FFF8DC"/>
      </patternFill>
    </fill>
    <fill>
      <patternFill patternType="solid">
        <fgColor rgb="F0ECE8"/>
      </patternFill>
    </fill>
  </fills>
  <borders count="2">
    <border>
      <left/>
      <right/>
      <top/>
      <bottom/>
      <diagonal/>
    </border>
    <border>
      <left/>
      <right/>
      <top/>
      <bottom style="hair">
        <color rgb="D9D2C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vertical="top" wrapText="1"/>
    </xf>
    <xf numFmtId="164" fontId="4" fillId="3" borderId="1" xfId="0" applyNumberFormat="1" applyFont="1" applyFill="1" applyBorder="1" applyAlignment="1">
      <alignment horizontal="right" vertical="top" wrapText="1"/>
    </xf>
    <xf numFmtId="164" fontId="4" fillId="4" borderId="1" xfId="0" applyNumberFormat="1" applyFont="1" applyFill="1" applyBorder="1" applyAlignment="1">
      <alignment horizontal="right" vertical="top" wrapText="1"/>
    </xf>
    <xf numFmtId="164" fontId="0" fillId="4" borderId="0" xfId="0" applyNumberFormat="1" applyFill="1"/>
    <xf numFmtId="0" fontId="4" fillId="0" borderId="1" xfId="0" applyFont="1" applyBorder="1" applyAlignment="1">
      <alignment vertical="top" wrapText="1"/>
    </xf>
    <xf numFmtId="164" fontId="4" fillId="4" borderId="1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/spravochnik/gesnr-2022/68-01-009/#68-01-009-02" TargetMode="External"/><Relationship Id="rId2" Type="http://schemas.openxmlformats.org/officeDocument/2006/relationships/hyperlink" Target="/spravochnik/gesnr-2022/68-01-010/#68-01-010-02" TargetMode="External"/><Relationship Id="rId3" Type="http://schemas.openxmlformats.org/officeDocument/2006/relationships/hyperlink" Target="/spravochnik/gesnr-2022/68-01-017/#68-01-017-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18"/>
  <sheetViews>
    <sheetView workbookViewId="0" showGridLines="0">
      <pane xSplit="1" ySplit="8" topLeftCell="B9" activePane="bottomRight" state="frozen"/>
      <selection pane="bottomRight"/>
    </sheetView>
  </sheetViews>
  <sheetFormatPr defaultRowHeight="15" outlineLevelRow="0" outlineLevelCol="0" x14ac:dyDescent="55"/>
  <cols>
    <col min="1" max="1" width="18" customWidth="1"/>
    <col min="2" max="2" width="16" customWidth="1"/>
    <col min="3" max="3" width="15" customWidth="1"/>
    <col min="4" max="4" width="30" customWidth="1"/>
    <col min="5" max="5" width="15" customWidth="1"/>
    <col min="6" max="7" width="17" customWidth="1"/>
    <col min="8" max="8" width="27" customWidth="1"/>
    <col min="9" max="11" width="15" customWidth="1"/>
    <col min="12" max="12" width="17" customWidth="1"/>
    <col min="13" max="13" width="24" customWidth="1"/>
    <col min="14" max="15" width="28" customWidth="1"/>
  </cols>
  <sheetData>
    <row r="2" ht="27" customHeight="1" spans="1:15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ht="26" customHeight="1" spans="1:15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ht="26" customHeight="1" spans="1:15" x14ac:dyDescent="0.25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ht="26" customHeight="1" spans="1:15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ht="26" customHeight="1" spans="1:15" x14ac:dyDescent="0.25">
      <c r="A6" s="2" t="s">
        <v>4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8" ht="52" customHeight="1" spans="1:15" x14ac:dyDescent="0.25">
      <c r="A8" s="3" t="s">
        <v>5</v>
      </c>
      <c r="B8" s="3" t="s">
        <v>6</v>
      </c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" t="s">
        <v>12</v>
      </c>
      <c r="I8" s="3" t="s">
        <v>13</v>
      </c>
      <c r="J8" s="3" t="s">
        <v>14</v>
      </c>
      <c r="K8" s="3" t="s">
        <v>15</v>
      </c>
      <c r="L8" s="3" t="s">
        <v>16</v>
      </c>
      <c r="M8" s="3" t="s">
        <v>17</v>
      </c>
      <c r="N8" s="3" t="s">
        <v>18</v>
      </c>
      <c r="O8" s="3" t="s">
        <v>19</v>
      </c>
    </row>
    <row r="9" ht="85" customHeight="1" spans="1:15" x14ac:dyDescent="0.25">
      <c r="A9" s="4" t="s">
        <v>20</v>
      </c>
      <c r="B9" s="4" t="s">
        <v>21</v>
      </c>
      <c r="C9" s="5">
        <v>22</v>
      </c>
      <c r="D9" s="4" t="s">
        <v>22</v>
      </c>
      <c r="E9" s="5">
        <v>8</v>
      </c>
      <c r="F9" s="5"/>
      <c r="G9" s="6" t="str">
        <f>IF(AND(ISNUMBER(E9),ISNUMBER(F9)),E9*F9,"")</f>
        <v/>
      </c>
      <c r="H9" s="4"/>
      <c r="I9" s="4" t="s">
        <v>23</v>
      </c>
      <c r="J9" s="5"/>
      <c r="K9" s="5"/>
      <c r="L9" s="5">
        <v>10</v>
      </c>
      <c r="M9" s="4" t="s">
        <v>24</v>
      </c>
      <c r="N9" s="4" t="s">
        <v>25</v>
      </c>
      <c r="O9" s="4" t="s">
        <v>26</v>
      </c>
    </row>
    <row r="10" ht="85" customHeight="1" spans="1:15" x14ac:dyDescent="0.25">
      <c r="A10" s="4" t="s">
        <v>27</v>
      </c>
      <c r="B10" s="4" t="s">
        <v>21</v>
      </c>
      <c r="C10" s="5">
        <v>40</v>
      </c>
      <c r="D10" s="4" t="s">
        <v>28</v>
      </c>
      <c r="E10" s="5">
        <v>2</v>
      </c>
      <c r="F10" s="5">
        <v>0.8</v>
      </c>
      <c r="G10" s="6">
        <f>IF(AND(ISNUMBER(E10),ISNUMBER(F10)),E10*F10,"")</f>
        <v>1.6</v>
      </c>
      <c r="H10" s="4" t="s">
        <v>29</v>
      </c>
      <c r="I10" s="4" t="s">
        <v>30</v>
      </c>
      <c r="J10" s="5"/>
      <c r="K10" s="5"/>
      <c r="L10" s="5"/>
      <c r="M10" s="4" t="s">
        <v>24</v>
      </c>
      <c r="N10" s="4" t="s">
        <v>31</v>
      </c>
      <c r="O10" s="4" t="s">
        <v>32</v>
      </c>
    </row>
    <row r="11" ht="85" customHeight="1" spans="1:15" x14ac:dyDescent="0.25">
      <c r="A11" s="4" t="s">
        <v>33</v>
      </c>
      <c r="B11" s="4" t="s">
        <v>21</v>
      </c>
      <c r="C11" s="5"/>
      <c r="D11" s="4" t="s">
        <v>34</v>
      </c>
      <c r="E11" s="5"/>
      <c r="F11" s="5"/>
      <c r="G11" s="6" t="str">
        <f>IF(AND(ISNUMBER(E11),ISNUMBER(F11)),E11*F11,"")</f>
        <v/>
      </c>
      <c r="H11" s="4"/>
      <c r="I11" s="4" t="s">
        <v>35</v>
      </c>
      <c r="J11" s="5">
        <v>0.3</v>
      </c>
      <c r="K11" s="5">
        <v>6</v>
      </c>
      <c r="L11" s="5"/>
      <c r="M11" s="4" t="s">
        <v>24</v>
      </c>
      <c r="N11" s="4" t="s">
        <v>31</v>
      </c>
      <c r="O11" s="4" t="s">
        <v>36</v>
      </c>
    </row>
    <row r="12" ht="85" customHeight="1" spans="1:15" x14ac:dyDescent="0.25">
      <c r="A12" s="4"/>
      <c r="B12" s="4"/>
      <c r="C12" s="5"/>
      <c r="D12" s="4"/>
      <c r="E12" s="5"/>
      <c r="F12" s="5"/>
      <c r="G12" s="6" t="str">
        <f>IF(AND(ISNUMBER(E12),ISNUMBER(F12)),E12*F12,"")</f>
        <v/>
      </c>
      <c r="H12" s="4"/>
      <c r="I12" s="4"/>
      <c r="J12" s="5"/>
      <c r="K12" s="5"/>
      <c r="L12" s="5"/>
      <c r="M12" s="4"/>
      <c r="N12" s="4"/>
      <c r="O12" s="4"/>
    </row>
    <row r="13" ht="85" customHeight="1" spans="1:15" x14ac:dyDescent="0.25">
      <c r="A13" s="4"/>
      <c r="B13" s="4"/>
      <c r="C13" s="5"/>
      <c r="D13" s="4"/>
      <c r="E13" s="5"/>
      <c r="F13" s="5"/>
      <c r="G13" s="6" t="str">
        <f>IF(AND(ISNUMBER(E13),ISNUMBER(F13)),E13*F13,"")</f>
        <v/>
      </c>
      <c r="H13" s="4"/>
      <c r="I13" s="4"/>
      <c r="J13" s="5"/>
      <c r="K13" s="5"/>
      <c r="L13" s="5"/>
      <c r="M13" s="4"/>
      <c r="N13" s="4"/>
      <c r="O13" s="4"/>
    </row>
    <row r="14" ht="85" customHeight="1" spans="1:15" x14ac:dyDescent="0.25">
      <c r="A14" s="4"/>
      <c r="B14" s="4"/>
      <c r="C14" s="5"/>
      <c r="D14" s="4"/>
      <c r="E14" s="5"/>
      <c r="F14" s="5"/>
      <c r="G14" s="6" t="str">
        <f>IF(AND(ISNUMBER(E14),ISNUMBER(F14)),E14*F14,"")</f>
        <v/>
      </c>
      <c r="H14" s="4"/>
      <c r="I14" s="4"/>
      <c r="J14" s="5"/>
      <c r="K14" s="5"/>
      <c r="L14" s="5"/>
      <c r="M14" s="4"/>
      <c r="N14" s="4"/>
      <c r="O14" s="4"/>
    </row>
    <row r="15" ht="85" customHeight="1" spans="1:15" x14ac:dyDescent="0.25">
      <c r="A15" s="4"/>
      <c r="B15" s="4"/>
      <c r="C15" s="5"/>
      <c r="D15" s="4"/>
      <c r="E15" s="5"/>
      <c r="F15" s="5"/>
      <c r="G15" s="6" t="str">
        <f>IF(AND(ISNUMBER(E15),ISNUMBER(F15)),E15*F15,"")</f>
        <v/>
      </c>
      <c r="H15" s="4"/>
      <c r="I15" s="4"/>
      <c r="J15" s="5"/>
      <c r="K15" s="5"/>
      <c r="L15" s="5"/>
      <c r="M15" s="4"/>
      <c r="N15" s="4"/>
      <c r="O15" s="4"/>
    </row>
    <row r="16" ht="35" customHeight="1" spans="1:11" x14ac:dyDescent="0.25">
      <c r="A16" t="s">
        <v>37</v>
      </c>
      <c r="E16" s="7">
        <f>SUM(E9:E15)</f>
        <v>10</v>
      </c>
      <c r="G16" s="7">
        <f>SUM(G9:G15)</f>
        <v>1.6</v>
      </c>
      <c r="K16" s="7">
        <f>SUM(K9:K15)</f>
        <v>6</v>
      </c>
    </row>
    <row r="17" ht="26" customHeight="1" spans="1:15" x14ac:dyDescent="0.25">
      <c r="A17" s="2" t="s">
        <v>38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ht="26" customHeight="1" spans="1:15" x14ac:dyDescent="0.25">
      <c r="A18" s="2" t="s">
        <v>39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</sheetData>
  <mergeCells count="7">
    <mergeCell ref="A2:O2"/>
    <mergeCell ref="A3:O3"/>
    <mergeCell ref="A4:O4"/>
    <mergeCell ref="A5:O5"/>
    <mergeCell ref="A6:O6"/>
    <mergeCell ref="A17:O17"/>
    <mergeCell ref="A18:O18"/>
  </mergeCells>
  <pageMargins left="0.25" right="0.25" top="0.3" bottom="0.3" header="0.15" footer="0.15"/>
  <pageSetup paperSize="8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8"/>
  <sheetViews>
    <sheetView workbookViewId="0" showGridLines="0">
      <pane xSplit="1" ySplit="8" topLeftCell="B9" activePane="bottomRight" state="frozen"/>
      <selection pane="bottomRight"/>
    </sheetView>
  </sheetViews>
  <sheetFormatPr defaultRowHeight="15" outlineLevelRow="0" outlineLevelCol="0" x14ac:dyDescent="55"/>
  <cols>
    <col min="1" max="1" width="10" customWidth="1"/>
    <col min="2" max="2" width="17" customWidth="1"/>
    <col min="3" max="3" width="20" customWidth="1"/>
    <col min="4" max="4" width="19" customWidth="1"/>
    <col min="5" max="5" width="55" customWidth="1"/>
    <col min="6" max="6" width="16" customWidth="1"/>
    <col min="7" max="7" width="17" customWidth="1"/>
    <col min="8" max="8" width="12" customWidth="1"/>
    <col min="9" max="10" width="17" customWidth="1"/>
    <col min="11" max="11" width="43" customWidth="1"/>
    <col min="12" max="12" width="36" customWidth="1"/>
    <col min="13" max="13" width="24" customWidth="1"/>
    <col min="14" max="14" width="28" customWidth="1"/>
  </cols>
  <sheetData>
    <row r="2" ht="27" customHeight="1" spans="1:14" x14ac:dyDescent="0.25">
      <c r="A2" s="1" t="s">
        <v>40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ht="26" customHeight="1" spans="1:14" x14ac:dyDescent="0.25">
      <c r="A3" s="2" t="s">
        <v>41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ht="26" customHeight="1" spans="1:14" x14ac:dyDescent="0.25">
      <c r="A4" s="2" t="s">
        <v>42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ht="26" customHeight="1" spans="1:14" x14ac:dyDescent="0.25">
      <c r="A5" s="2" t="s">
        <v>43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ht="26" customHeight="1" spans="1:14" x14ac:dyDescent="0.25">
      <c r="A6" s="2" t="s">
        <v>44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8" ht="52" customHeight="1" spans="1:14" x14ac:dyDescent="0.25">
      <c r="A8" s="3" t="s">
        <v>45</v>
      </c>
      <c r="B8" s="3" t="s">
        <v>46</v>
      </c>
      <c r="C8" s="3" t="s">
        <v>47</v>
      </c>
      <c r="D8" s="3" t="s">
        <v>48</v>
      </c>
      <c r="E8" s="3" t="s">
        <v>49</v>
      </c>
      <c r="F8" s="3" t="s">
        <v>50</v>
      </c>
      <c r="G8" s="3" t="s">
        <v>51</v>
      </c>
      <c r="H8" s="3" t="s">
        <v>52</v>
      </c>
      <c r="I8" s="3" t="s">
        <v>53</v>
      </c>
      <c r="J8" s="3" t="s">
        <v>54</v>
      </c>
      <c r="K8" s="3" t="s">
        <v>55</v>
      </c>
      <c r="L8" s="3" t="s">
        <v>56</v>
      </c>
      <c r="M8" s="3" t="s">
        <v>57</v>
      </c>
      <c r="N8" s="3" t="s">
        <v>58</v>
      </c>
    </row>
    <row r="9" ht="140" customHeight="1" spans="1:14" x14ac:dyDescent="0.25">
      <c r="A9" s="8">
        <v>1</v>
      </c>
      <c r="B9" s="4" t="s">
        <v>59</v>
      </c>
      <c r="C9" s="4" t="s">
        <v>60</v>
      </c>
      <c r="D9" s="4" t="s">
        <v>61</v>
      </c>
      <c r="E9" s="4" t="s">
        <v>62</v>
      </c>
      <c r="F9" s="9">
        <f>IF(B9="м³",IF(ISNUMBER('ВОР'!G9),'ВОР'!G9,""),IF(B9="пни",IF(ISNUMBER('ВОР'!K9),'ВОР'!K9,""),IF(B9="деревья",IF(ISNUMBER('ВОР'!E9),'ВОР'!E9,""),"")))</f>
        <v>8</v>
      </c>
      <c r="G9" s="9" t="str">
        <f>IF(B9="м³","м³",IF(OR(B9="деревья",B9="пни"),"шт.",""))</f>
        <v>шт.</v>
      </c>
      <c r="H9" s="4">
        <v>1</v>
      </c>
      <c r="I9" s="4" t="s">
        <v>63</v>
      </c>
      <c r="J9" s="9">
        <f>IF(AND(D9&lt;&gt;"",ISNUMBER(F9),ISNUMBER(H9),H9&gt;0,OR(AND(G9="м³",I9="м³"),AND(G9="шт.",OR(I9="шт.",I9="100 шт.")))),IF(AND(B9="м³",'ВОР'!H9=""),"",F9/H9),"")</f>
        <v>8</v>
      </c>
      <c r="K9" s="4" t="s">
        <v>64</v>
      </c>
      <c r="L9" s="4" t="s">
        <v>65</v>
      </c>
      <c r="M9" s="4" t="s">
        <v>66</v>
      </c>
      <c r="N9" s="9" t="str">
        <f>IF(ISNUMBER(J9),"Объём рассчитан, проверьте подбор","Уточнить ВОР и измеритель")</f>
        <v>Объём рассчитан, проверьте подбор</v>
      </c>
    </row>
    <row r="10" ht="140" customHeight="1" spans="1:14" x14ac:dyDescent="0.25">
      <c r="A10" s="8">
        <v>2</v>
      </c>
      <c r="B10" s="4" t="s">
        <v>67</v>
      </c>
      <c r="C10" s="4" t="s">
        <v>60</v>
      </c>
      <c r="D10" s="4" t="s">
        <v>68</v>
      </c>
      <c r="E10" s="4" t="s">
        <v>69</v>
      </c>
      <c r="F10" s="9">
        <f>IF(B10="м³",IF(ISNUMBER('ВОР'!G10),'ВОР'!G10,""),IF(B10="пни",IF(ISNUMBER('ВОР'!K10),'ВОР'!K10,""),IF(B10="деревья",IF(ISNUMBER('ВОР'!E10),'ВОР'!E10,""),"")))</f>
        <v>1.6</v>
      </c>
      <c r="G10" s="9" t="str">
        <f>IF(B10="м³","м³",IF(OR(B10="деревья",B10="пни"),"шт.",""))</f>
        <v>м³</v>
      </c>
      <c r="H10" s="4">
        <v>1</v>
      </c>
      <c r="I10" s="4" t="s">
        <v>67</v>
      </c>
      <c r="J10" s="9">
        <f>IF(AND(D10&lt;&gt;"",ISNUMBER(F10),ISNUMBER(H10),H10&gt;0,OR(AND(G10="м³",I10="м³"),AND(G10="шт.",OR(I10="шт.",I10="100 шт.")))),IF(AND(B10="м³",'ВОР'!H10=""),"",F10/H10),"")</f>
        <v>1.6</v>
      </c>
      <c r="K10" s="4" t="s">
        <v>70</v>
      </c>
      <c r="L10" s="4" t="s">
        <v>71</v>
      </c>
      <c r="M10" s="4" t="s">
        <v>72</v>
      </c>
      <c r="N10" s="9" t="str">
        <f>IF(ISNUMBER(J10),"Объём рассчитан, проверьте подбор","Уточнить ВОР и измеритель")</f>
        <v>Объём рассчитан, проверьте подбор</v>
      </c>
    </row>
    <row r="11" ht="140" customHeight="1" spans="1:14" x14ac:dyDescent="0.25">
      <c r="A11" s="8">
        <v>3</v>
      </c>
      <c r="B11" s="4" t="s">
        <v>73</v>
      </c>
      <c r="C11" s="4" t="s">
        <v>60</v>
      </c>
      <c r="D11" s="4" t="s">
        <v>74</v>
      </c>
      <c r="E11" s="4" t="s">
        <v>75</v>
      </c>
      <c r="F11" s="9">
        <f>IF(B11="м³",IF(ISNUMBER('ВОР'!G11),'ВОР'!G11,""),IF(B11="пни",IF(ISNUMBER('ВОР'!K11),'ВОР'!K11,""),IF(B11="деревья",IF(ISNUMBER('ВОР'!E11),'ВОР'!E11,""),"")))</f>
        <v>6</v>
      </c>
      <c r="G11" s="9" t="str">
        <f>IF(B11="м³","м³",IF(OR(B11="деревья",B11="пни"),"шт.",""))</f>
        <v>шт.</v>
      </c>
      <c r="H11" s="4">
        <v>1</v>
      </c>
      <c r="I11" s="4" t="s">
        <v>63</v>
      </c>
      <c r="J11" s="9">
        <f>IF(AND(D11&lt;&gt;"",ISNUMBER(F11),ISNUMBER(H11),H11&gt;0,OR(AND(G11="м³",I11="м³"),AND(G11="шт.",OR(I11="шт.",I11="100 шт.")))),IF(AND(B11="м³",'ВОР'!H11=""),"",F11/H11),"")</f>
        <v>6</v>
      </c>
      <c r="K11" s="4" t="s">
        <v>76</v>
      </c>
      <c r="L11" s="4" t="s">
        <v>77</v>
      </c>
      <c r="M11" s="4" t="s">
        <v>78</v>
      </c>
      <c r="N11" s="9" t="str">
        <f>IF(ISNUMBER(J11),"Объём рассчитан, проверьте подбор","Уточнить ВОР и измеритель")</f>
        <v>Объём рассчитан, проверьте подбор</v>
      </c>
    </row>
    <row r="12" ht="140" customHeight="1" spans="1:14" x14ac:dyDescent="0.25">
      <c r="A12" s="8">
        <v>4</v>
      </c>
      <c r="B12" s="4"/>
      <c r="C12" s="4"/>
      <c r="D12" s="4"/>
      <c r="E12" s="4"/>
      <c r="F12" s="9" t="str">
        <f>IF(B12="м³",IF(ISNUMBER('ВОР'!G12),'ВОР'!G12,""),IF(B12="пни",IF(ISNUMBER('ВОР'!K12),'ВОР'!K12,""),IF(B12="деревья",IF(ISNUMBER('ВОР'!E12),'ВОР'!E12,""),"")))</f>
        <v/>
      </c>
      <c r="G12" s="9" t="str">
        <f>IF(B12="м³","м³",IF(OR(B12="деревья",B12="пни"),"шт.",""))</f>
        <v/>
      </c>
      <c r="H12" s="4"/>
      <c r="I12" s="4"/>
      <c r="J12" s="9" t="str">
        <f>IF(AND(D12&lt;&gt;"",ISNUMBER(F12),ISNUMBER(H12),H12&gt;0,OR(AND(G12="м³",I12="м³"),AND(G12="шт.",OR(I12="шт.",I12="100 шт.")))),IF(AND(B12="м³",'ВОР'!H12=""),"",F12/H12),"")</f>
        <v/>
      </c>
      <c r="K12" s="4"/>
      <c r="L12" s="4"/>
      <c r="M12" s="4"/>
      <c r="N12" s="9" t="str">
        <f>IF(ISNUMBER(J12),"Объём рассчитан, проверьте подбор","Уточнить ВОР и измеритель")</f>
        <v>Уточнить ВОР и измеритель</v>
      </c>
    </row>
    <row r="13" ht="140" customHeight="1" spans="1:14" x14ac:dyDescent="0.25">
      <c r="A13" s="8">
        <v>5</v>
      </c>
      <c r="B13" s="4"/>
      <c r="C13" s="4"/>
      <c r="D13" s="4"/>
      <c r="E13" s="4"/>
      <c r="F13" s="9" t="str">
        <f>IF(B13="м³",IF(ISNUMBER('ВОР'!G13),'ВОР'!G13,""),IF(B13="пни",IF(ISNUMBER('ВОР'!K13),'ВОР'!K13,""),IF(B13="деревья",IF(ISNUMBER('ВОР'!E13),'ВОР'!E13,""),"")))</f>
        <v/>
      </c>
      <c r="G13" s="9" t="str">
        <f>IF(B13="м³","м³",IF(OR(B13="деревья",B13="пни"),"шт.",""))</f>
        <v/>
      </c>
      <c r="H13" s="4"/>
      <c r="I13" s="4"/>
      <c r="J13" s="9" t="str">
        <f>IF(AND(D13&lt;&gt;"",ISNUMBER(F13),ISNUMBER(H13),H13&gt;0,OR(AND(G13="м³",I13="м³"),AND(G13="шт.",OR(I13="шт.",I13="100 шт.")))),IF(AND(B13="м³",'ВОР'!H13=""),"",F13/H13),"")</f>
        <v/>
      </c>
      <c r="K13" s="4"/>
      <c r="L13" s="4"/>
      <c r="M13" s="4"/>
      <c r="N13" s="9" t="str">
        <f>IF(ISNUMBER(J13),"Объём рассчитан, проверьте подбор","Уточнить ВОР и измеритель")</f>
        <v>Уточнить ВОР и измеритель</v>
      </c>
    </row>
    <row r="14" ht="140" customHeight="1" spans="1:14" x14ac:dyDescent="0.25">
      <c r="A14" s="8">
        <v>6</v>
      </c>
      <c r="B14" s="4"/>
      <c r="C14" s="4"/>
      <c r="D14" s="4"/>
      <c r="E14" s="4"/>
      <c r="F14" s="9" t="str">
        <f>IF(B14="м³",IF(ISNUMBER('ВОР'!G14),'ВОР'!G14,""),IF(B14="пни",IF(ISNUMBER('ВОР'!K14),'ВОР'!K14,""),IF(B14="деревья",IF(ISNUMBER('ВОР'!E14),'ВОР'!E14,""),"")))</f>
        <v/>
      </c>
      <c r="G14" s="9" t="str">
        <f>IF(B14="м³","м³",IF(OR(B14="деревья",B14="пни"),"шт.",""))</f>
        <v/>
      </c>
      <c r="H14" s="4"/>
      <c r="I14" s="4"/>
      <c r="J14" s="9" t="str">
        <f>IF(AND(D14&lt;&gt;"",ISNUMBER(F14),ISNUMBER(H14),H14&gt;0,OR(AND(G14="м³",I14="м³"),AND(G14="шт.",OR(I14="шт.",I14="100 шт.")))),IF(AND(B14="м³",'ВОР'!H14=""),"",F14/H14),"")</f>
        <v/>
      </c>
      <c r="K14" s="4"/>
      <c r="L14" s="4"/>
      <c r="M14" s="4"/>
      <c r="N14" s="9" t="str">
        <f>IF(ISNUMBER(J14),"Объём рассчитан, проверьте подбор","Уточнить ВОР и измеритель")</f>
        <v>Уточнить ВОР и измеритель</v>
      </c>
    </row>
    <row r="15" ht="140" customHeight="1" spans="1:14" x14ac:dyDescent="0.25">
      <c r="A15" s="8">
        <v>7</v>
      </c>
      <c r="B15" s="4"/>
      <c r="C15" s="4"/>
      <c r="D15" s="4"/>
      <c r="E15" s="4"/>
      <c r="F15" s="9" t="str">
        <f>IF(B15="м³",IF(ISNUMBER('ВОР'!G15),'ВОР'!G15,""),IF(B15="пни",IF(ISNUMBER('ВОР'!K15),'ВОР'!K15,""),IF(B15="деревья",IF(ISNUMBER('ВОР'!E15),'ВОР'!E15,""),"")))</f>
        <v/>
      </c>
      <c r="G15" s="9" t="str">
        <f>IF(B15="м³","м³",IF(OR(B15="деревья",B15="пни"),"шт.",""))</f>
        <v/>
      </c>
      <c r="H15" s="4"/>
      <c r="I15" s="4"/>
      <c r="J15" s="9" t="str">
        <f>IF(AND(D15&lt;&gt;"",ISNUMBER(F15),ISNUMBER(H15),H15&gt;0,OR(AND(G15="м³",I15="м³"),AND(G15="шт.",OR(I15="шт.",I15="100 шт.")))),IF(AND(B15="м³",'ВОР'!H15=""),"",F15/H15),"")</f>
        <v/>
      </c>
      <c r="K15" s="4"/>
      <c r="L15" s="4"/>
      <c r="M15" s="4"/>
      <c r="N15" s="9" t="str">
        <f>IF(ISNUMBER(J15),"Объём рассчитан, проверьте подбор","Уточнить ВОР и измеритель")</f>
        <v>Уточнить ВОР и измеритель</v>
      </c>
    </row>
    <row r="17" ht="26" customHeight="1" spans="1:14" x14ac:dyDescent="0.25">
      <c r="A17" s="2" t="s">
        <v>79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ht="26" customHeight="1" spans="1:14" x14ac:dyDescent="0.25">
      <c r="A18" s="2" t="s">
        <v>80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</sheetData>
  <mergeCells count="7">
    <mergeCell ref="A2:N2"/>
    <mergeCell ref="A3:N3"/>
    <mergeCell ref="A4:N4"/>
    <mergeCell ref="A5:N5"/>
    <mergeCell ref="A6:N6"/>
    <mergeCell ref="A17:N17"/>
    <mergeCell ref="A18:N18"/>
  </mergeCells>
  <dataValidations count="4">
    <dataValidation type="list" allowBlank="1" sqref="B10:B15">
      <formula1>"деревья,м³,пни"</formula1>
    </dataValidation>
    <dataValidation type="list" allowBlank="1" sqref="B9:B15">
      <formula1>"деревья,м³,пни"</formula1>
    </dataValidation>
    <dataValidation type="list" allowBlank="1" sqref="I10:I15">
      <formula1>"шт.,100 шт.,м³"</formula1>
    </dataValidation>
    <dataValidation type="list" allowBlank="1" sqref="I9:I15">
      <formula1>"шт.,100 шт.,м³"</formula1>
    </dataValidation>
  </dataValidations>
  <hyperlinks>
    <hyperlink ref="M9" r:id="rId1"/>
    <hyperlink ref="M10" r:id="rId2"/>
    <hyperlink ref="M11" r:id="rId3"/>
  </hyperlinks>
  <pageMargins left="0.25" right="0.25" top="0.3" bottom="0.3" header="0.15" footer="0.15"/>
  <pageSetup paperSize="8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16"/>
  <sheetViews>
    <sheetView workbookViewId="0" showGridLines="0">
      <pane xSplit="1" ySplit="8" topLeftCell="B9" activePane="bottomRight" state="frozen"/>
      <selection pane="bottomRight"/>
    </sheetView>
  </sheetViews>
  <sheetFormatPr defaultRowHeight="15" outlineLevelRow="0" outlineLevelCol="0" x14ac:dyDescent="55"/>
  <cols>
    <col min="1" max="1" width="8" customWidth="1"/>
    <col min="2" max="2" width="75" customWidth="1"/>
    <col min="3" max="3" width="22" customWidth="1"/>
    <col min="4" max="4" width="55" customWidth="1"/>
    <col min="5" max="5" width="25" customWidth="1"/>
  </cols>
  <sheetData>
    <row r="2" ht="27" customHeight="1" spans="1:5" x14ac:dyDescent="0.25">
      <c r="A2" s="1" t="s">
        <v>81</v>
      </c>
      <c r="B2" s="1"/>
      <c r="C2" s="1"/>
      <c r="D2" s="1"/>
      <c r="E2" s="1"/>
    </row>
    <row r="3" ht="26" customHeight="1" spans="1:5" x14ac:dyDescent="0.25">
      <c r="A3" s="2" t="s">
        <v>82</v>
      </c>
      <c r="B3" s="2"/>
      <c r="C3" s="2"/>
      <c r="D3" s="2"/>
      <c r="E3" s="2"/>
    </row>
    <row r="8" ht="52" customHeight="1" spans="1:5" x14ac:dyDescent="0.25">
      <c r="A8" s="3" t="s">
        <v>83</v>
      </c>
      <c r="B8" s="3" t="s">
        <v>84</v>
      </c>
      <c r="C8" s="3" t="s">
        <v>85</v>
      </c>
      <c r="D8" s="3" t="s">
        <v>86</v>
      </c>
      <c r="E8" s="3" t="s">
        <v>87</v>
      </c>
    </row>
    <row r="9" ht="44" customHeight="1" spans="1:5" x14ac:dyDescent="0.25">
      <c r="A9" s="8">
        <v>1</v>
      </c>
      <c r="B9" s="8" t="s">
        <v>88</v>
      </c>
      <c r="C9" s="4"/>
      <c r="D9" s="8"/>
      <c r="E9" s="8"/>
    </row>
    <row r="10" ht="44" customHeight="1" spans="1:5" x14ac:dyDescent="0.25">
      <c r="A10" s="8">
        <v>2</v>
      </c>
      <c r="B10" s="8" t="s">
        <v>89</v>
      </c>
      <c r="C10" s="4"/>
      <c r="D10" s="8"/>
      <c r="E10" s="8"/>
    </row>
    <row r="11" ht="44" customHeight="1" spans="1:5" x14ac:dyDescent="0.25">
      <c r="A11" s="8">
        <v>3</v>
      </c>
      <c r="B11" s="8" t="s">
        <v>90</v>
      </c>
      <c r="C11" s="4"/>
      <c r="D11" s="8"/>
      <c r="E11" s="8"/>
    </row>
    <row r="12" ht="44" customHeight="1" spans="1:5" x14ac:dyDescent="0.25">
      <c r="A12" s="8">
        <v>4</v>
      </c>
      <c r="B12" s="8" t="s">
        <v>91</v>
      </c>
      <c r="C12" s="4"/>
      <c r="D12" s="8"/>
      <c r="E12" s="8"/>
    </row>
    <row r="13" ht="44" customHeight="1" spans="1:5" x14ac:dyDescent="0.25">
      <c r="A13" s="8">
        <v>5</v>
      </c>
      <c r="B13" s="8" t="s">
        <v>92</v>
      </c>
      <c r="C13" s="4"/>
      <c r="D13" s="8"/>
      <c r="E13" s="8"/>
    </row>
    <row r="14" ht="44" customHeight="1" spans="1:5" x14ac:dyDescent="0.25">
      <c r="A14" s="8">
        <v>6</v>
      </c>
      <c r="B14" s="8" t="s">
        <v>93</v>
      </c>
      <c r="C14" s="4"/>
      <c r="D14" s="8"/>
      <c r="E14" s="8"/>
    </row>
    <row r="15" ht="44" customHeight="1" spans="1:5" x14ac:dyDescent="0.25">
      <c r="A15" s="8">
        <v>7</v>
      </c>
      <c r="B15" s="8" t="s">
        <v>94</v>
      </c>
      <c r="C15" s="4"/>
      <c r="D15" s="8"/>
      <c r="E15" s="8"/>
    </row>
    <row r="16" ht="44" customHeight="1" spans="1:5" x14ac:dyDescent="0.25">
      <c r="A16" s="8">
        <v>8</v>
      </c>
      <c r="B16" s="8" t="s">
        <v>95</v>
      </c>
      <c r="C16" s="4"/>
      <c r="D16" s="8"/>
      <c r="E16" s="8"/>
    </row>
  </sheetData>
  <mergeCells count="2">
    <mergeCell ref="A2:E2"/>
    <mergeCell ref="A3:E3"/>
  </mergeCells>
  <dataValidations count="2">
    <dataValidation type="list" allowBlank="1" sqref="C10:C16">
      <formula1>"Проверено,Уточнить,Не применимо"</formula1>
    </dataValidation>
    <dataValidation type="list" allowBlank="1" sqref="C9:C16">
      <formula1>"Проверено,Уточнить,Не применимо"</formula1>
    </dataValidation>
  </dataValidations>
  <pageMargins left="0.25" right="0.25" top="0.3" bottom="0.3" header="0.15" footer="0.15"/>
  <pageSetup paperSize="8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ВОР</vt:lpstr>
      <vt:lpstr>Подбор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2026-10-05T15:56:47Z</dcterms:created>
  <dcterms:modified xsi:type="dcterms:W3CDTF">2026-10-05T15:56:47Z</dcterms:modified>
</cp:coreProperties>
</file>