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СВОР-бланк" state="visible" r:id="rId5"/>
    <sheet sheetId="3" name="СВОР-пример" state="visible" r:id="rId6"/>
    <sheet sheetId="4" name="Повторные-изменения" state="visible" r:id="rId7"/>
    <sheet sheetId="5" name="Стоимость-бланк" state="visible" r:id="rId8"/>
    <sheet sheetId="6" name="Контроль" state="visible" r:id="rId9"/>
  </sheets>
  <definedNames>
    <definedName name="_xlnm.Print_Area" localSheetId="0">'Инструкция'!$A1:$B18</definedName>
    <definedName name="_xlnm.Print_Titles" localSheetId="0">'Инструкция'!$1:$2</definedName>
    <definedName name="_xlnm.Print_Area" localSheetId="1">'СВОР-бланк'!$A1:$L26</definedName>
    <definedName name="_xlnm.Print_Titles" localSheetId="1">'СВОР-бланк'!$1:$9</definedName>
    <definedName name="_xlnm.Print_Area" localSheetId="2">'СВОР-пример'!$A1:$L21</definedName>
    <definedName name="_xlnm.Print_Titles" localSheetId="2">'СВОР-пример'!$1:$9</definedName>
    <definedName name="_xlnm.Print_Area" localSheetId="3">'Повторные-изменения'!$A1:$R21</definedName>
    <definedName name="_xlnm.Print_Titles" localSheetId="3">'Повторные-изменения'!$1:$9</definedName>
    <definedName name="_xlnm.Print_Area" localSheetId="4">'Стоимость-бланк'!$A1:$G27</definedName>
    <definedName name="_xlnm.Print_Titles" localSheetId="4">'Стоимость-бланк'!$1:$9</definedName>
    <definedName name="_xlnm.Print_Area" localSheetId="5">'Контроль'!$A1:$J21</definedName>
    <definedName name="_xlnm.Print_Titles" localSheetId="5">'Контроль'!$1:$9</definedName>
  </definedNames>
  <calcPr calcId="171027" fullCalcOnLoad="1"/>
</workbook>
</file>

<file path=xl/sharedStrings.xml><?xml version="1.0" encoding="utf-8"?>
<sst xmlns="http://schemas.openxmlformats.org/spreadsheetml/2006/main" count="224" uniqueCount="156">
  <si>
    <t>Сопоставительная ведомость: порядок заполнения</t>
  </si>
  <si>
    <t>Назначение</t>
  </si>
  <si>
    <t>Приложение № 12 сравнивает объёмы; приложение № 13 показывает включение и исключение стоимости по требованию заказчика (пункт 189).</t>
  </si>
  <si>
    <t>Файл</t>
  </si>
  <si>
    <t>Учебный образец с пятью строками. Объект, объёмы и ссылки условные. Отдельный лист СВОР-бланк предназначен для заполнения.</t>
  </si>
  <si>
    <t>Ввод</t>
  </si>
  <si>
    <t>Светло-голубые ячейки объёмов предназначены для ввода. Формулы СВОР защищены без пароля. Для расширения формы снимите защиту листа.</t>
  </si>
  <si>
    <t>Объёмы</t>
  </si>
  <si>
    <t>Введите оба объёма числом не меньше нуля. Для новой работы до изменений укажите 0, для исключённой после изменений укажите 0. Пустое поле считается незаполненным.</t>
  </si>
  <si>
    <t>Измеритель</t>
  </si>
  <si>
    <t>Единицы графы 5 должны соответствовать обоим объёмам. В учебном примере м²; при переносе в норму с измерителем 100 м² делите площадь на 100.</t>
  </si>
  <si>
    <t>Расчёт</t>
  </si>
  <si>
    <t>Увеличение = большее из разности «после минус до» и нуля. Снижение = большее из разности «до минус после» и нуля. Баланс: до + увеличение - снижение = после.</t>
  </si>
  <si>
    <t>Сопоставление</t>
  </si>
  <si>
    <t>Сравнивайте содержание работ, материал, технологию и помещение. Одинаковый шифр нормы не означает одну строку. Не сортируйте рабочие листы независимо от листа Контроль.</t>
  </si>
  <si>
    <t>Стоимость</t>
  </si>
  <si>
    <t>Графы 4 и 5 содержат включаемую и исключаемую стоимость в тыс. руб.; графа 6 рассчитывает их разность. Эти суммы не являются полной стоимостью до и после.</t>
  </si>
  <si>
    <t>Повторные изменения</t>
  </si>
  <si>
    <t>Пустой лист содержит пары для изменений 1 и 2. Заполните номер и дату каждой корректировки, обе версии объёмов и ссылки. Причины привязывайте к номеру изменения.</t>
  </si>
  <si>
    <t>Контроль</t>
  </si>
  <si>
    <t>Проверяется основной лист СВОР. Укажите исходную единицу в колонке Д. Для образца заполнены внутренние номера строк и шифры норм, отсутствующие в официальной форме. Общего итога площадей разных работ нет.</t>
  </si>
  <si>
    <t>Перед передачей</t>
  </si>
  <si>
    <t>Проверьте требования заказчика, причины, листы и шифры томов, каждую корректировку и подписи. СВОР сравнивает сметную документацию и не заменяет акт выполненных работ.</t>
  </si>
  <si>
    <t>Основание</t>
  </si>
  <si>
    <t>Приказ Минстроя России от 04.08.2020 № 421/пр, пункты 188 и 189, приложения № 12 и № 13. Вид форм установлен приказом от 07.07.2022 № 557/пр.</t>
  </si>
  <si>
    <t>Проверено</t>
  </si>
  <si>
    <t>05.10.2026 по официальным сканам; приказ № 42/пр от 30.01.2026 не заменил приложения № 12 и № 13.</t>
  </si>
  <si>
    <t>Первоисточник 421/пр</t>
  </si>
  <si>
    <t>http://publication.pravo.gov.ru/Document/View/0001202009240006</t>
  </si>
  <si>
    <t>Первоисточник 557/пр</t>
  </si>
  <si>
    <t>http://publication.pravo.gov.ru/Document/View/0001202208310019</t>
  </si>
  <si>
    <t>Изменения 42/пр</t>
  </si>
  <si>
    <t>http://publication.pravo.gov.ru/Document/View/0001202602030008</t>
  </si>
  <si>
    <t>Сопоставительная ведомость объёмов работ</t>
  </si>
  <si>
    <t>Приложение № 12 к Методике № 421/пр. Рекомендуемый образец в редакции приказа № 557/пр от 07.07.2022.</t>
  </si>
  <si>
    <t>Заказчик: ________________________________</t>
  </si>
  <si>
    <t>Наименование стройки: ________________________________</t>
  </si>
  <si>
    <t>Дата составления: ________________________________</t>
  </si>
  <si>
    <t>№ п/п</t>
  </si>
  <si>
    <t>Данные сметного расчёта (сметы)</t>
  </si>
  <si>
    <t>Наименование работ и затрат</t>
  </si>
  <si>
    <t>Ед. изм.</t>
  </si>
  <si>
    <t>Объём работ в сметной документации</t>
  </si>
  <si>
    <t>Изменение объёмов работ</t>
  </si>
  <si>
    <t>Обоснование изменений</t>
  </si>
  <si>
    <t>Ссылка на техническую документацию</t>
  </si>
  <si>
    <t>номер</t>
  </si>
  <si>
    <t>наименование</t>
  </si>
  <si>
    <t>до изменений</t>
  </si>
  <si>
    <t>с учётом изменений</t>
  </si>
  <si>
    <t>увеличение</t>
  </si>
  <si>
    <t>снижение</t>
  </si>
  <si>
    <t>Составил: __________________________________ (должность, подпись, инициалы, фамилия)</t>
  </si>
  <si>
    <t>Проверил: __________________________________ (должность, подпись, инициалы, фамилия)</t>
  </si>
  <si>
    <t>1. В графе 10 указываются причины изменений объёмов работ.</t>
  </si>
  <si>
    <t>2. В графах 11 и 12 указываются ссылки на соответствующие листы ведомостей объёмов работ или проектной и (или) иной технической документации с указанием шифра соответствующего тома.</t>
  </si>
  <si>
    <t>3. При двух и более изменениях приводятся сведения по каждому изменению. Добавляются пары граф 6.n/7.n, 8.n/9.n, 11.n/12.n; n обозначает номер изменения в сметную документацию.</t>
  </si>
  <si>
    <t>Заказчик: Учебная организация</t>
  </si>
  <si>
    <t>Наименование стройки: Учебный административный корпус</t>
  </si>
  <si>
    <t>Дата составления: 05.10.2026</t>
  </si>
  <si>
    <t>ЛСР 02-01-01</t>
  </si>
  <si>
    <t>Полы</t>
  </si>
  <si>
    <t>Устройство цементного покрытия толщиной 20 мм, коридор</t>
  </si>
  <si>
    <t>м²</t>
  </si>
  <si>
    <t>Уточнена площадь коридора по изменению АР</t>
  </si>
  <si>
    <t>УЧ-АР, лист 5, редакция 0</t>
  </si>
  <si>
    <t>УЧ-АР, лист 5, изменение 1</t>
  </si>
  <si>
    <t>Устройство покрытия из одноцветных керамических плиток с красителем на цементном растворе, вестибюль</t>
  </si>
  <si>
    <t>Уменьшена площадь плиточного покрытия; оставшаяся зона выведена из объёма данной работы</t>
  </si>
  <si>
    <t>УЧ-АР, лист 6, редакция 0</t>
  </si>
  <si>
    <t>УЧ-АР, лист 6, изменение 1</t>
  </si>
  <si>
    <t>Обмазочная гидроизоляция битумной мастикой, один слой 2 мм, санузел</t>
  </si>
  <si>
    <t>Добавлена обмазочная гидроизоляция в один слой толщиной 2 мм</t>
  </si>
  <si>
    <t>Отсутствует в исходном решении</t>
  </si>
  <si>
    <t>УЧ-АР, лист 7, изменение 1</t>
  </si>
  <si>
    <t>Устройство цементного покрытия толщиной 20 мм, техническое помещение</t>
  </si>
  <si>
    <t>Цементное покрытие толщиной 20 мм исключено из проектного решения</t>
  </si>
  <si>
    <t>УЧ-АР, лист 8, редакция 0</t>
  </si>
  <si>
    <t>УЧ-АР, лист 8, изменение 1</t>
  </si>
  <si>
    <t>Устройство цементного покрытия толщиной 20 мм, кладовая</t>
  </si>
  <si>
    <t>Без изменений; контрольная строка</t>
  </si>
  <si>
    <t>УЧ-АР, лист 9, редакция 0</t>
  </si>
  <si>
    <t>СВОР: сведения по каждому изменению</t>
  </si>
  <si>
    <t>Изменение 1: номер и дата __________________; изменение 2: номер и дата __________________. Каждая пара связана со своими версиями документов.</t>
  </si>
  <si>
    <t>Номер сметы</t>
  </si>
  <si>
    <t>Наименование сметы</t>
  </si>
  <si>
    <t>Работы и затраты</t>
  </si>
  <si>
    <t>Объём до, изменение 1</t>
  </si>
  <si>
    <t>Объём после, изменение 1</t>
  </si>
  <si>
    <t>Увеличение, изменение 1</t>
  </si>
  <si>
    <t>Снижение, изменение 1</t>
  </si>
  <si>
    <t>Причины с номером изменения</t>
  </si>
  <si>
    <t>Документ до, изменение 1</t>
  </si>
  <si>
    <t>Документ после, изменение 1</t>
  </si>
  <si>
    <t>Объём до, изменение 2</t>
  </si>
  <si>
    <t>Объём после, изменение 2</t>
  </si>
  <si>
    <t>Увеличение, изменение 2</t>
  </si>
  <si>
    <t>Снижение, изменение 2</t>
  </si>
  <si>
    <t>Документ до, изменение 2</t>
  </si>
  <si>
    <t>Документ после, изменение 2</t>
  </si>
  <si>
    <t>1</t>
  </si>
  <si>
    <t>2</t>
  </si>
  <si>
    <t>3</t>
  </si>
  <si>
    <t>4</t>
  </si>
  <si>
    <t>5</t>
  </si>
  <si>
    <t>6.1</t>
  </si>
  <si>
    <t>7.1</t>
  </si>
  <si>
    <t>8.1</t>
  </si>
  <si>
    <t>9.1</t>
  </si>
  <si>
    <t>10</t>
  </si>
  <si>
    <t>11.1</t>
  </si>
  <si>
    <t>12.1</t>
  </si>
  <si>
    <t>6.2</t>
  </si>
  <si>
    <t>7.2</t>
  </si>
  <si>
    <t>8.2</t>
  </si>
  <si>
    <t>9.2</t>
  </si>
  <si>
    <t>11.2</t>
  </si>
  <si>
    <t>12.2</t>
  </si>
  <si>
    <t>Сопоставительная ведомость изменения сметной стоимости</t>
  </si>
  <si>
    <t>Приложение № 13 к Методике № 421/пр. Рекомендуемый образец в редакции приказа № 557/пр от 07.07.2022.</t>
  </si>
  <si>
    <t>Сметная стоимость, тыс. руб.</t>
  </si>
  <si>
    <t>Разница в сметной стоимости, тыс. руб.</t>
  </si>
  <si>
    <t>Обоснование изменений сметной стоимости</t>
  </si>
  <si>
    <t>шифр</t>
  </si>
  <si>
    <t>подлежащая включению</t>
  </si>
  <si>
    <t>подлежащая исключению</t>
  </si>
  <si>
    <t>Итого по заполненным строкам, тыс. руб.</t>
  </si>
  <si>
    <t>1. При детализации по главам сводного сметного расчёта в графе 2 указывается номер главы, в графе 3 её наименование.</t>
  </si>
  <si>
    <t>2. В графе 6 указывается разница показателей граф 4 и 5.</t>
  </si>
  <si>
    <t>3. В графе 7 указываются причины внесённых изменений.</t>
  </si>
  <si>
    <t>Проверка строк сопоставительной ведомости</t>
  </si>
  <si>
    <t>Внутренние номера и нормы служат для сверки. Они не добавляются в официальные 12 граф. Заполните единицу исходной сметы в колонке Д.</t>
  </si>
  <si>
    <t>Строка формы</t>
  </si>
  <si>
    <t>Внутренний номер</t>
  </si>
  <si>
    <t>Шифр нормы</t>
  </si>
  <si>
    <t>Ед. формы</t>
  </si>
  <si>
    <t>Ед. исходной сметы</t>
  </si>
  <si>
    <t>Баланс объёмов</t>
  </si>
  <si>
    <t>Графы изменения</t>
  </si>
  <si>
    <t>Причина и ссылки</t>
  </si>
  <si>
    <t>Совпадение единиц</t>
  </si>
  <si>
    <t>Повтор номера</t>
  </si>
  <si>
    <t>A-01</t>
  </si>
  <si>
    <t>11-01-015-03</t>
  </si>
  <si>
    <t>A-02</t>
  </si>
  <si>
    <t>11-01-027-03</t>
  </si>
  <si>
    <t>A-03</t>
  </si>
  <si>
    <t>11-01-004-05</t>
  </si>
  <si>
    <t>A-04</t>
  </si>
  <si>
    <t>A-05</t>
  </si>
  <si>
    <t>Сверка одинаковых работ, м². Без общего итога разнородных площадей.</t>
  </si>
  <si>
    <t>До</t>
  </si>
  <si>
    <t>После</t>
  </si>
  <si>
    <t>Увеличение</t>
  </si>
  <si>
    <t>Снижение</t>
  </si>
  <si>
    <t>Баланс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</si>
</sst>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4B342A"/>
      <sz val="15"/>
      <name val="Arial"/>
    </font>
    <font>
      <b/>
      <color rgb="FF4B342A"/>
      <sz val="11"/>
      <name val="Arial"/>
    </font>
    <font>
      <color rgb="FF4B342A"/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2EEE9"/>
      </patternFill>
    </fill>
    <fill>
      <patternFill patternType="solid">
        <fgColor rgb="FFF0F6FB"/>
      </patternFill>
    </fill>
  </fills>
  <borders count="2">
    <border>
      <left/>
      <right/>
      <top/>
      <bottom/>
      <diagonal/>
    </border>
    <border>
      <left style="thin">
        <color rgb="FFD8D2CB"/>
      </left>
      <right style="thin">
        <color rgb="FFD8D2CB"/>
      </right>
      <top style="thin">
        <color rgb="FFD8D2CB"/>
      </top>
      <bottom style="thin">
        <color rgb="FFD8D2C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3" borderId="1" xfId="0" applyNumberFormat="1" applyFont="1" applyFill="1" applyBorder="1" applyAlignment="1" applyProtection="1">
      <alignment horizontal="right" vertical="top" wrapText="1"/>
      <protection locked="0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2" fontId="3" fillId="3" borderId="1" xfId="0" applyNumberFormat="1" applyFont="1" applyFill="1" applyBorder="1" applyAlignment="1" applyProtection="1">
      <alignment horizontal="left" vertical="top" wrapText="1"/>
      <protection locked="0"/>
    </xf>
    <xf numFmtId="164" fontId="3" fillId="3" borderId="1" xfId="0" applyNumberFormat="1" applyFont="1" applyFill="1" applyBorder="1" applyAlignment="1" applyProtection="1">
      <alignment horizontal="left" vertical="top" wrapText="1"/>
      <protection locked="0"/>
    </xf>
    <xf numFmtId="16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1"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24" outlineLevelRow="0" outlineLevelCol="0" x14ac:dyDescent="55" customHeight="1"/>
  <cols>
    <col min="1" max="1" width="34" customWidth="1"/>
    <col min="2" max="2" width="110" customWidth="1"/>
  </cols>
  <sheetData>
    <row r="1" ht="35" customHeight="1" spans="1:2" x14ac:dyDescent="0.25">
      <c r="A1" s="1" t="s">
        <v>0</v>
      </c>
      <c r="B1" s="1"/>
    </row>
    <row r="3" ht="48" customHeight="1" spans="1:2" x14ac:dyDescent="0.25">
      <c r="A3" s="2" t="s">
        <v>1</v>
      </c>
      <c r="B3" s="3" t="s">
        <v>2</v>
      </c>
    </row>
    <row r="4" ht="48" customHeight="1" spans="1:2" x14ac:dyDescent="0.25">
      <c r="A4" s="2" t="s">
        <v>3</v>
      </c>
      <c r="B4" s="3" t="s">
        <v>4</v>
      </c>
    </row>
    <row r="5" ht="48" customHeight="1" spans="1:2" x14ac:dyDescent="0.25">
      <c r="A5" s="2" t="s">
        <v>5</v>
      </c>
      <c r="B5" s="3" t="s">
        <v>6</v>
      </c>
    </row>
    <row r="6" ht="48" customHeight="1" spans="1:2" x14ac:dyDescent="0.25">
      <c r="A6" s="2" t="s">
        <v>7</v>
      </c>
      <c r="B6" s="3" t="s">
        <v>8</v>
      </c>
    </row>
    <row r="7" ht="48" customHeight="1" spans="1:2" x14ac:dyDescent="0.25">
      <c r="A7" s="2" t="s">
        <v>9</v>
      </c>
      <c r="B7" s="3" t="s">
        <v>10</v>
      </c>
    </row>
    <row r="8" ht="48" customHeight="1" spans="1:2" x14ac:dyDescent="0.25">
      <c r="A8" s="2" t="s">
        <v>11</v>
      </c>
      <c r="B8" s="3" t="s">
        <v>12</v>
      </c>
    </row>
    <row r="9" ht="48" customHeight="1" spans="1:2" x14ac:dyDescent="0.25">
      <c r="A9" s="2" t="s">
        <v>13</v>
      </c>
      <c r="B9" s="3" t="s">
        <v>14</v>
      </c>
    </row>
    <row r="10" ht="48" customHeight="1" spans="1:2" x14ac:dyDescent="0.25">
      <c r="A10" s="2" t="s">
        <v>15</v>
      </c>
      <c r="B10" s="3" t="s">
        <v>16</v>
      </c>
    </row>
    <row r="11" ht="48" customHeight="1" spans="1:2" x14ac:dyDescent="0.25">
      <c r="A11" s="2" t="s">
        <v>17</v>
      </c>
      <c r="B11" s="3" t="s">
        <v>18</v>
      </c>
    </row>
    <row r="12" ht="64" customHeight="1" spans="1:2" x14ac:dyDescent="0.25">
      <c r="A12" s="2" t="s">
        <v>19</v>
      </c>
      <c r="B12" s="3" t="s">
        <v>20</v>
      </c>
    </row>
    <row r="13" ht="48" customHeight="1" spans="1:2" x14ac:dyDescent="0.25">
      <c r="A13" s="2" t="s">
        <v>21</v>
      </c>
      <c r="B13" s="3" t="s">
        <v>22</v>
      </c>
    </row>
    <row r="14" ht="48" customHeight="1" spans="1:2" x14ac:dyDescent="0.25">
      <c r="A14" s="2" t="s">
        <v>23</v>
      </c>
      <c r="B14" s="3" t="s">
        <v>24</v>
      </c>
    </row>
    <row r="15" ht="48" customHeight="1" spans="1:2" x14ac:dyDescent="0.25">
      <c r="A15" s="2" t="s">
        <v>25</v>
      </c>
      <c r="B15" s="3" t="s">
        <v>26</v>
      </c>
    </row>
    <row r="16" ht="48" customHeight="1" spans="1:2" x14ac:dyDescent="0.25">
      <c r="A16" s="2" t="s">
        <v>27</v>
      </c>
      <c r="B16" s="3" t="s">
        <v>28</v>
      </c>
    </row>
    <row r="17" ht="48" customHeight="1" spans="1:2" x14ac:dyDescent="0.25">
      <c r="A17" s="2" t="s">
        <v>29</v>
      </c>
      <c r="B17" s="3" t="s">
        <v>30</v>
      </c>
    </row>
    <row r="18" ht="48" customHeight="1" spans="1:2" x14ac:dyDescent="0.25">
      <c r="A18" s="2" t="s">
        <v>31</v>
      </c>
      <c r="B18" s="3" t="s">
        <v>32</v>
      </c>
    </row>
  </sheetData>
  <mergeCells count="1">
    <mergeCell ref="A1:B1"/>
  </mergeCell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6" customWidth="1"/>
    <col min="2" max="2" width="20" customWidth="1"/>
    <col min="3" max="3" width="19" customWidth="1"/>
    <col min="4" max="4" width="49" customWidth="1"/>
    <col min="5" max="5" width="10" customWidth="1"/>
    <col min="6" max="6" width="14" customWidth="1"/>
    <col min="7" max="7" width="16" customWidth="1"/>
    <col min="8" max="9" width="14" customWidth="1"/>
    <col min="10" max="10" width="47" customWidth="1"/>
    <col min="11" max="12" width="36" customWidth="1"/>
  </cols>
  <sheetData>
    <row r="1" ht="32" customHeight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4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 t="s">
        <v>36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 t="s">
        <v>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7" ht="36" customHeight="1" spans="1:12" x14ac:dyDescent="0.25">
      <c r="A7" s="5" t="s">
        <v>38</v>
      </c>
      <c r="B7" s="5" t="s">
        <v>39</v>
      </c>
      <c r="C7" s="5"/>
      <c r="D7" s="5" t="s">
        <v>40</v>
      </c>
      <c r="E7" s="5" t="s">
        <v>41</v>
      </c>
      <c r="F7" s="5" t="s">
        <v>42</v>
      </c>
      <c r="G7" s="5"/>
      <c r="H7" s="5" t="s">
        <v>43</v>
      </c>
      <c r="I7" s="5"/>
      <c r="J7" s="5" t="s">
        <v>44</v>
      </c>
      <c r="K7" s="5" t="s">
        <v>45</v>
      </c>
      <c r="L7" s="5"/>
    </row>
    <row r="8" ht="44" customHeight="1" spans="1:12" x14ac:dyDescent="0.25">
      <c r="A8" s="5"/>
      <c r="B8" s="5" t="s">
        <v>46</v>
      </c>
      <c r="C8" s="5" t="s">
        <v>47</v>
      </c>
      <c r="D8" s="5"/>
      <c r="E8" s="5"/>
      <c r="F8" s="5" t="s">
        <v>48</v>
      </c>
      <c r="G8" s="5" t="s">
        <v>49</v>
      </c>
      <c r="H8" s="5" t="s">
        <v>50</v>
      </c>
      <c r="I8" s="5" t="s">
        <v>51</v>
      </c>
      <c r="J8" s="5"/>
      <c r="K8" s="5" t="s">
        <v>48</v>
      </c>
      <c r="L8" s="5" t="s">
        <v>49</v>
      </c>
    </row>
    <row r="9" spans="1:12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</row>
    <row r="10" ht="60" customHeight="1" spans="1:12" x14ac:dyDescent="0.25">
      <c r="A10" s="6"/>
      <c r="B10" s="6"/>
      <c r="C10" s="6"/>
      <c r="D10" s="6"/>
      <c r="E10" s="6"/>
      <c r="F10" s="7"/>
      <c r="G10" s="7"/>
      <c r="H10" s="8" t="str">
        <f>IF(COUNT(F10:G10)&lt;2,"",MAX(G10-F10,0))</f>
        <v/>
      </c>
      <c r="I10" s="8" t="str">
        <f>IF(COUNT(F10:G10)&lt;2,"",MAX(F10-G10,0))</f>
        <v/>
      </c>
      <c r="J10" s="6"/>
      <c r="K10" s="6"/>
      <c r="L10" s="6"/>
    </row>
    <row r="11" ht="60" customHeight="1" spans="1:12" x14ac:dyDescent="0.25">
      <c r="A11" s="6"/>
      <c r="B11" s="6"/>
      <c r="C11" s="6"/>
      <c r="D11" s="6"/>
      <c r="E11" s="6"/>
      <c r="F11" s="7"/>
      <c r="G11" s="7"/>
      <c r="H11" s="8" t="str">
        <f>IF(COUNT(F11:G11)&lt;2,"",MAX(G11-F11,0))</f>
        <v/>
      </c>
      <c r="I11" s="8" t="str">
        <f>IF(COUNT(F11:G11)&lt;2,"",MAX(F11-G11,0))</f>
        <v/>
      </c>
      <c r="J11" s="6"/>
      <c r="K11" s="6"/>
      <c r="L11" s="6"/>
    </row>
    <row r="12" ht="60" customHeight="1" spans="1:12" x14ac:dyDescent="0.25">
      <c r="A12" s="6"/>
      <c r="B12" s="6"/>
      <c r="C12" s="6"/>
      <c r="D12" s="6"/>
      <c r="E12" s="6"/>
      <c r="F12" s="7"/>
      <c r="G12" s="7"/>
      <c r="H12" s="8" t="str">
        <f>IF(COUNT(F12:G12)&lt;2,"",MAX(G12-F12,0))</f>
        <v/>
      </c>
      <c r="I12" s="8" t="str">
        <f>IF(COUNT(F12:G12)&lt;2,"",MAX(F12-G12,0))</f>
        <v/>
      </c>
      <c r="J12" s="6"/>
      <c r="K12" s="6"/>
      <c r="L12" s="6"/>
    </row>
    <row r="13" ht="60" customHeight="1" spans="1:12" x14ac:dyDescent="0.25">
      <c r="A13" s="6"/>
      <c r="B13" s="6"/>
      <c r="C13" s="6"/>
      <c r="D13" s="6"/>
      <c r="E13" s="6"/>
      <c r="F13" s="7"/>
      <c r="G13" s="7"/>
      <c r="H13" s="8" t="str">
        <f>IF(COUNT(F13:G13)&lt;2,"",MAX(G13-F13,0))</f>
        <v/>
      </c>
      <c r="I13" s="8" t="str">
        <f>IF(COUNT(F13:G13)&lt;2,"",MAX(F13-G13,0))</f>
        <v/>
      </c>
      <c r="J13" s="6"/>
      <c r="K13" s="6"/>
      <c r="L13" s="6"/>
    </row>
    <row r="14" ht="60" customHeight="1" spans="1:12" x14ac:dyDescent="0.25">
      <c r="A14" s="6"/>
      <c r="B14" s="6"/>
      <c r="C14" s="6"/>
      <c r="D14" s="6"/>
      <c r="E14" s="6"/>
      <c r="F14" s="7"/>
      <c r="G14" s="7"/>
      <c r="H14" s="8" t="str">
        <f>IF(COUNT(F14:G14)&lt;2,"",MAX(G14-F14,0))</f>
        <v/>
      </c>
      <c r="I14" s="8" t="str">
        <f>IF(COUNT(F14:G14)&lt;2,"",MAX(F14-G14,0))</f>
        <v/>
      </c>
      <c r="J14" s="6"/>
      <c r="K14" s="6"/>
      <c r="L14" s="6"/>
    </row>
    <row r="15" ht="60" customHeight="1" spans="1:12" x14ac:dyDescent="0.25">
      <c r="A15" s="6"/>
      <c r="B15" s="6"/>
      <c r="C15" s="6"/>
      <c r="D15" s="6"/>
      <c r="E15" s="6"/>
      <c r="F15" s="7"/>
      <c r="G15" s="7"/>
      <c r="H15" s="8" t="str">
        <f>IF(COUNT(F15:G15)&lt;2,"",MAX(G15-F15,0))</f>
        <v/>
      </c>
      <c r="I15" s="8" t="str">
        <f>IF(COUNT(F15:G15)&lt;2,"",MAX(F15-G15,0))</f>
        <v/>
      </c>
      <c r="J15" s="6"/>
      <c r="K15" s="6"/>
      <c r="L15" s="6"/>
    </row>
    <row r="16" ht="60" customHeight="1" spans="1:12" x14ac:dyDescent="0.25">
      <c r="A16" s="6"/>
      <c r="B16" s="6"/>
      <c r="C16" s="6"/>
      <c r="D16" s="6"/>
      <c r="E16" s="6"/>
      <c r="F16" s="7"/>
      <c r="G16" s="7"/>
      <c r="H16" s="8" t="str">
        <f>IF(COUNT(F16:G16)&lt;2,"",MAX(G16-F16,0))</f>
        <v/>
      </c>
      <c r="I16" s="8" t="str">
        <f>IF(COUNT(F16:G16)&lt;2,"",MAX(F16-G16,0))</f>
        <v/>
      </c>
      <c r="J16" s="6"/>
      <c r="K16" s="6"/>
      <c r="L16" s="6"/>
    </row>
    <row r="17" ht="60" customHeight="1" spans="1:12" x14ac:dyDescent="0.25">
      <c r="A17" s="6"/>
      <c r="B17" s="6"/>
      <c r="C17" s="6"/>
      <c r="D17" s="6"/>
      <c r="E17" s="6"/>
      <c r="F17" s="7"/>
      <c r="G17" s="7"/>
      <c r="H17" s="8" t="str">
        <f>IF(COUNT(F17:G17)&lt;2,"",MAX(G17-F17,0))</f>
        <v/>
      </c>
      <c r="I17" s="8" t="str">
        <f>IF(COUNT(F17:G17)&lt;2,"",MAX(F17-G17,0))</f>
        <v/>
      </c>
      <c r="J17" s="6"/>
      <c r="K17" s="6"/>
      <c r="L17" s="6"/>
    </row>
    <row r="18" ht="60" customHeight="1" spans="1:12" x14ac:dyDescent="0.25">
      <c r="A18" s="6"/>
      <c r="B18" s="6"/>
      <c r="C18" s="6"/>
      <c r="D18" s="6"/>
      <c r="E18" s="6"/>
      <c r="F18" s="7"/>
      <c r="G18" s="7"/>
      <c r="H18" s="8" t="str">
        <f>IF(COUNT(F18:G18)&lt;2,"",MAX(G18-F18,0))</f>
        <v/>
      </c>
      <c r="I18" s="8" t="str">
        <f>IF(COUNT(F18:G18)&lt;2,"",MAX(F18-G18,0))</f>
        <v/>
      </c>
      <c r="J18" s="6"/>
      <c r="K18" s="6"/>
      <c r="L18" s="6"/>
    </row>
    <row r="19" ht="60" customHeight="1" spans="1:12" x14ac:dyDescent="0.25">
      <c r="A19" s="6"/>
      <c r="B19" s="6"/>
      <c r="C19" s="6"/>
      <c r="D19" s="6"/>
      <c r="E19" s="6"/>
      <c r="F19" s="7"/>
      <c r="G19" s="7"/>
      <c r="H19" s="8" t="str">
        <f>IF(COUNT(F19:G19)&lt;2,"",MAX(G19-F19,0))</f>
        <v/>
      </c>
      <c r="I19" s="8" t="str">
        <f>IF(COUNT(F19:G19)&lt;2,"",MAX(F19-G19,0))</f>
        <v/>
      </c>
      <c r="J19" s="6"/>
      <c r="K19" s="6"/>
      <c r="L19" s="6"/>
    </row>
    <row r="21" spans="1:12" x14ac:dyDescent="0.25">
      <c r="A21" s="4" t="s">
        <v>52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 t="s">
        <v>53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4" ht="30" customHeight="1" spans="1:12" x14ac:dyDescent="0.25">
      <c r="A24" s="4" t="s">
        <v>54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48" customHeight="1" spans="1:12" x14ac:dyDescent="0.25">
      <c r="A25" s="4" t="s">
        <v>55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48" customHeight="1" spans="1:12" x14ac:dyDescent="0.25">
      <c r="A26" s="4" t="s">
        <v>56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</sheetData>
  <sheetProtection sheet="1" formatColumns="0" formatRows="0"/>
  <mergeCells count="18">
    <mergeCell ref="A1:L1"/>
    <mergeCell ref="A2:L2"/>
    <mergeCell ref="A3:L3"/>
    <mergeCell ref="A4:L4"/>
    <mergeCell ref="A5:L5"/>
    <mergeCell ref="B7:C7"/>
    <mergeCell ref="F7:G7"/>
    <mergeCell ref="H7:I7"/>
    <mergeCell ref="K7:L7"/>
    <mergeCell ref="A7:A8"/>
    <mergeCell ref="D7:D8"/>
    <mergeCell ref="E7:E8"/>
    <mergeCell ref="J7:J8"/>
    <mergeCell ref="A21:L21"/>
    <mergeCell ref="A22:L22"/>
    <mergeCell ref="A24:L24"/>
    <mergeCell ref="A25:L25"/>
    <mergeCell ref="A26:L26"/>
  </mergeCells>
  <dataValidations count="1">
    <dataValidation type="decimal" operator="greaterThanOrEqual" allowBlank="1" showErrorMessage="1" errorStyle="stop" errorTitle="Объём не принят" error="Введите число не меньше нуля." sqref="F10:G19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6" customWidth="1"/>
    <col min="2" max="2" width="20" customWidth="1"/>
    <col min="3" max="3" width="19" customWidth="1"/>
    <col min="4" max="4" width="49" customWidth="1"/>
    <col min="5" max="5" width="10" customWidth="1"/>
    <col min="6" max="6" width="14" customWidth="1"/>
    <col min="7" max="7" width="16" customWidth="1"/>
    <col min="8" max="9" width="14" customWidth="1"/>
    <col min="10" max="10" width="47" customWidth="1"/>
    <col min="11" max="12" width="36" customWidth="1"/>
  </cols>
  <sheetData>
    <row r="1" ht="32" customHeight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4" t="s">
        <v>57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 t="s">
        <v>58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 t="s">
        <v>59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7" ht="36" customHeight="1" spans="1:12" x14ac:dyDescent="0.25">
      <c r="A7" s="5" t="s">
        <v>38</v>
      </c>
      <c r="B7" s="5" t="s">
        <v>39</v>
      </c>
      <c r="C7" s="5"/>
      <c r="D7" s="5" t="s">
        <v>40</v>
      </c>
      <c r="E7" s="5" t="s">
        <v>41</v>
      </c>
      <c r="F7" s="5" t="s">
        <v>42</v>
      </c>
      <c r="G7" s="5"/>
      <c r="H7" s="5" t="s">
        <v>43</v>
      </c>
      <c r="I7" s="5"/>
      <c r="J7" s="5" t="s">
        <v>44</v>
      </c>
      <c r="K7" s="5" t="s">
        <v>45</v>
      </c>
      <c r="L7" s="5"/>
    </row>
    <row r="8" ht="44" customHeight="1" spans="1:12" x14ac:dyDescent="0.25">
      <c r="A8" s="5"/>
      <c r="B8" s="5" t="s">
        <v>46</v>
      </c>
      <c r="C8" s="5" t="s">
        <v>47</v>
      </c>
      <c r="D8" s="5"/>
      <c r="E8" s="5"/>
      <c r="F8" s="5" t="s">
        <v>48</v>
      </c>
      <c r="G8" s="5" t="s">
        <v>49</v>
      </c>
      <c r="H8" s="5" t="s">
        <v>50</v>
      </c>
      <c r="I8" s="5" t="s">
        <v>51</v>
      </c>
      <c r="J8" s="5"/>
      <c r="K8" s="5" t="s">
        <v>48</v>
      </c>
      <c r="L8" s="5" t="s">
        <v>49</v>
      </c>
    </row>
    <row r="9" spans="1:12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</row>
    <row r="10" ht="78" customHeight="1" spans="1:12" x14ac:dyDescent="0.25">
      <c r="A10" s="6">
        <v>1</v>
      </c>
      <c r="B10" s="6" t="s">
        <v>60</v>
      </c>
      <c r="C10" s="6" t="s">
        <v>61</v>
      </c>
      <c r="D10" s="6" t="s">
        <v>62</v>
      </c>
      <c r="E10" s="6" t="s">
        <v>63</v>
      </c>
      <c r="F10" s="7">
        <v>80</v>
      </c>
      <c r="G10" s="7">
        <v>100</v>
      </c>
      <c r="H10" s="8">
        <f>IF(COUNT(F10:G10)&lt;2,"",MAX(G10-F10,0))</f>
        <v>20</v>
      </c>
      <c r="I10" s="8">
        <f>IF(COUNT(F10:G10)&lt;2,"",MAX(F10-G10,0))</f>
        <v>0</v>
      </c>
      <c r="J10" s="6" t="s">
        <v>64</v>
      </c>
      <c r="K10" s="6" t="s">
        <v>65</v>
      </c>
      <c r="L10" s="6" t="s">
        <v>66</v>
      </c>
    </row>
    <row r="11" ht="78" customHeight="1" spans="1:12" x14ac:dyDescent="0.25">
      <c r="A11" s="6">
        <v>2</v>
      </c>
      <c r="B11" s="6" t="s">
        <v>60</v>
      </c>
      <c r="C11" s="6" t="s">
        <v>61</v>
      </c>
      <c r="D11" s="6" t="s">
        <v>67</v>
      </c>
      <c r="E11" s="6" t="s">
        <v>63</v>
      </c>
      <c r="F11" s="7">
        <v>60</v>
      </c>
      <c r="G11" s="7">
        <v>45</v>
      </c>
      <c r="H11" s="8">
        <f>IF(COUNT(F11:G11)&lt;2,"",MAX(G11-F11,0))</f>
        <v>0</v>
      </c>
      <c r="I11" s="8">
        <f>IF(COUNT(F11:G11)&lt;2,"",MAX(F11-G11,0))</f>
        <v>15</v>
      </c>
      <c r="J11" s="6" t="s">
        <v>68</v>
      </c>
      <c r="K11" s="6" t="s">
        <v>69</v>
      </c>
      <c r="L11" s="6" t="s">
        <v>70</v>
      </c>
    </row>
    <row r="12" ht="78" customHeight="1" spans="1:12" x14ac:dyDescent="0.25">
      <c r="A12" s="6">
        <v>3</v>
      </c>
      <c r="B12" s="6" t="s">
        <v>60</v>
      </c>
      <c r="C12" s="6" t="s">
        <v>61</v>
      </c>
      <c r="D12" s="6" t="s">
        <v>71</v>
      </c>
      <c r="E12" s="6" t="s">
        <v>63</v>
      </c>
      <c r="F12" s="7">
        <v>0</v>
      </c>
      <c r="G12" s="7">
        <v>12</v>
      </c>
      <c r="H12" s="8">
        <f>IF(COUNT(F12:G12)&lt;2,"",MAX(G12-F12,0))</f>
        <v>12</v>
      </c>
      <c r="I12" s="8">
        <f>IF(COUNT(F12:G12)&lt;2,"",MAX(F12-G12,0))</f>
        <v>0</v>
      </c>
      <c r="J12" s="6" t="s">
        <v>72</v>
      </c>
      <c r="K12" s="6" t="s">
        <v>73</v>
      </c>
      <c r="L12" s="6" t="s">
        <v>74</v>
      </c>
    </row>
    <row r="13" ht="78" customHeight="1" spans="1:12" x14ac:dyDescent="0.25">
      <c r="A13" s="6">
        <v>4</v>
      </c>
      <c r="B13" s="6" t="s">
        <v>60</v>
      </c>
      <c r="C13" s="6" t="s">
        <v>61</v>
      </c>
      <c r="D13" s="6" t="s">
        <v>75</v>
      </c>
      <c r="E13" s="6" t="s">
        <v>63</v>
      </c>
      <c r="F13" s="7">
        <v>15</v>
      </c>
      <c r="G13" s="7">
        <v>0</v>
      </c>
      <c r="H13" s="8">
        <f>IF(COUNT(F13:G13)&lt;2,"",MAX(G13-F13,0))</f>
        <v>0</v>
      </c>
      <c r="I13" s="8">
        <f>IF(COUNT(F13:G13)&lt;2,"",MAX(F13-G13,0))</f>
        <v>15</v>
      </c>
      <c r="J13" s="6" t="s">
        <v>76</v>
      </c>
      <c r="K13" s="6" t="s">
        <v>77</v>
      </c>
      <c r="L13" s="6" t="s">
        <v>78</v>
      </c>
    </row>
    <row r="14" ht="78" customHeight="1" spans="1:12" x14ac:dyDescent="0.25">
      <c r="A14" s="6">
        <v>5</v>
      </c>
      <c r="B14" s="6" t="s">
        <v>60</v>
      </c>
      <c r="C14" s="6" t="s">
        <v>61</v>
      </c>
      <c r="D14" s="6" t="s">
        <v>79</v>
      </c>
      <c r="E14" s="6" t="s">
        <v>63</v>
      </c>
      <c r="F14" s="7">
        <v>20</v>
      </c>
      <c r="G14" s="7">
        <v>20</v>
      </c>
      <c r="H14" s="8">
        <f>IF(COUNT(F14:G14)&lt;2,"",MAX(G14-F14,0))</f>
        <v>0</v>
      </c>
      <c r="I14" s="8">
        <f>IF(COUNT(F14:G14)&lt;2,"",MAX(F14-G14,0))</f>
        <v>0</v>
      </c>
      <c r="J14" s="6" t="s">
        <v>80</v>
      </c>
      <c r="K14" s="6" t="s">
        <v>81</v>
      </c>
      <c r="L14" s="6" t="s">
        <v>81</v>
      </c>
    </row>
    <row r="16" spans="1:12" x14ac:dyDescent="0.25">
      <c r="A16" s="4" t="s">
        <v>52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 t="s">
        <v>53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9" ht="30" customHeight="1" spans="1:12" x14ac:dyDescent="0.25">
      <c r="A19" s="4" t="s">
        <v>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48" customHeight="1" spans="1:12" x14ac:dyDescent="0.25">
      <c r="A20" s="4" t="s">
        <v>55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48" customHeight="1" spans="1:12" x14ac:dyDescent="0.25">
      <c r="A21" s="4" t="s">
        <v>56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</sheetData>
  <sheetProtection sheet="1" formatColumns="0" formatRows="0"/>
  <mergeCells count="18">
    <mergeCell ref="A1:L1"/>
    <mergeCell ref="A2:L2"/>
    <mergeCell ref="A3:L3"/>
    <mergeCell ref="A4:L4"/>
    <mergeCell ref="A5:L5"/>
    <mergeCell ref="B7:C7"/>
    <mergeCell ref="F7:G7"/>
    <mergeCell ref="H7:I7"/>
    <mergeCell ref="K7:L7"/>
    <mergeCell ref="A7:A8"/>
    <mergeCell ref="D7:D8"/>
    <mergeCell ref="E7:E8"/>
    <mergeCell ref="J7:J8"/>
    <mergeCell ref="A16:L16"/>
    <mergeCell ref="A17:L17"/>
    <mergeCell ref="A19:L19"/>
    <mergeCell ref="A20:L20"/>
    <mergeCell ref="A21:L21"/>
  </mergeCells>
  <dataValidations count="1">
    <dataValidation type="decimal" operator="greaterThanOrEqual" allowBlank="1" showErrorMessage="1" errorStyle="stop" errorTitle="Объём не принят" error="Введите число не меньше нуля." sqref="F10:G14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6" customWidth="1"/>
    <col min="2" max="2" width="20" customWidth="1"/>
    <col min="3" max="3" width="19" customWidth="1"/>
    <col min="4" max="4" width="49" customWidth="1"/>
    <col min="5" max="5" width="10" customWidth="1"/>
    <col min="6" max="6" width="14" customWidth="1"/>
    <col min="7" max="7" width="16" customWidth="1"/>
    <col min="8" max="9" width="14" customWidth="1"/>
    <col min="10" max="10" width="47" customWidth="1"/>
    <col min="11" max="12" width="36" customWidth="1"/>
    <col min="13" max="13" width="14" customWidth="1"/>
    <col min="14" max="14" width="16" customWidth="1"/>
    <col min="15" max="16" width="14" customWidth="1"/>
    <col min="17" max="18" width="36" customWidth="1"/>
  </cols>
  <sheetData>
    <row r="1" ht="32" customHeight="1" spans="1:18" x14ac:dyDescent="0.25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 x14ac:dyDescent="0.2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4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5">
      <c r="A4" s="4" t="s">
        <v>36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5">
      <c r="A5" s="4" t="s">
        <v>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34" customHeight="1" spans="1:18" x14ac:dyDescent="0.25">
      <c r="A6" s="4" t="s">
        <v>83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65" customHeight="1" spans="1:18" x14ac:dyDescent="0.25">
      <c r="A7" s="5" t="s">
        <v>38</v>
      </c>
      <c r="B7" s="5" t="s">
        <v>84</v>
      </c>
      <c r="C7" s="5" t="s">
        <v>85</v>
      </c>
      <c r="D7" s="5" t="s">
        <v>86</v>
      </c>
      <c r="E7" s="5" t="s">
        <v>41</v>
      </c>
      <c r="F7" s="5" t="s">
        <v>87</v>
      </c>
      <c r="G7" s="5" t="s">
        <v>88</v>
      </c>
      <c r="H7" s="5" t="s">
        <v>89</v>
      </c>
      <c r="I7" s="5" t="s">
        <v>90</v>
      </c>
      <c r="J7" s="5" t="s">
        <v>91</v>
      </c>
      <c r="K7" s="5" t="s">
        <v>92</v>
      </c>
      <c r="L7" s="5" t="s">
        <v>93</v>
      </c>
      <c r="M7" s="5" t="s">
        <v>94</v>
      </c>
      <c r="N7" s="5" t="s">
        <v>95</v>
      </c>
      <c r="O7" s="5" t="s">
        <v>96</v>
      </c>
      <c r="P7" s="5" t="s">
        <v>97</v>
      </c>
      <c r="Q7" s="5" t="s">
        <v>98</v>
      </c>
      <c r="R7" s="5" t="s">
        <v>99</v>
      </c>
    </row>
    <row r="8" spans="1:1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5" t="s">
        <v>100</v>
      </c>
      <c r="B9" s="5" t="s">
        <v>101</v>
      </c>
      <c r="C9" s="5" t="s">
        <v>102</v>
      </c>
      <c r="D9" s="5" t="s">
        <v>103</v>
      </c>
      <c r="E9" s="5" t="s">
        <v>104</v>
      </c>
      <c r="F9" s="5" t="s">
        <v>105</v>
      </c>
      <c r="G9" s="5" t="s">
        <v>106</v>
      </c>
      <c r="H9" s="5" t="s">
        <v>107</v>
      </c>
      <c r="I9" s="5" t="s">
        <v>108</v>
      </c>
      <c r="J9" s="5" t="s">
        <v>109</v>
      </c>
      <c r="K9" s="5" t="s">
        <v>110</v>
      </c>
      <c r="L9" s="5" t="s">
        <v>111</v>
      </c>
      <c r="M9" s="5" t="s">
        <v>112</v>
      </c>
      <c r="N9" s="5" t="s">
        <v>113</v>
      </c>
      <c r="O9" s="5" t="s">
        <v>114</v>
      </c>
      <c r="P9" s="5" t="s">
        <v>115</v>
      </c>
      <c r="Q9" s="5" t="s">
        <v>116</v>
      </c>
      <c r="R9" s="5" t="s">
        <v>117</v>
      </c>
    </row>
    <row r="10" ht="65" customHeight="1" spans="1:18" x14ac:dyDescent="0.25">
      <c r="A10" s="9"/>
      <c r="B10" s="9"/>
      <c r="C10" s="9"/>
      <c r="D10" s="9"/>
      <c r="E10" s="9"/>
      <c r="F10" s="7"/>
      <c r="G10" s="7"/>
      <c r="H10" s="10" t="str">
        <f>IF(COUNT(F10,G10)&lt;2,"",MAX(G10-F10,0))</f>
        <v/>
      </c>
      <c r="I10" s="10" t="str">
        <f>IF(COUNT(G10,F10)&lt;2,"",MAX(F10-G10,0))</f>
        <v/>
      </c>
      <c r="J10" s="9"/>
      <c r="K10" s="9"/>
      <c r="L10" s="9"/>
      <c r="M10" s="11"/>
      <c r="N10" s="11"/>
      <c r="O10" s="9" t="str">
        <f>IF(COUNT(M10,N10)&lt;2,"",MAX(N10-M10,0))</f>
        <v/>
      </c>
      <c r="P10" s="9" t="str">
        <f>IF(COUNT(N10,M10)&lt;2,"",MAX(M10-N10,0))</f>
        <v/>
      </c>
      <c r="Q10" s="9"/>
      <c r="R10" s="9"/>
    </row>
    <row r="11" ht="65" customHeight="1" spans="1:18" x14ac:dyDescent="0.25">
      <c r="A11" s="9"/>
      <c r="B11" s="9"/>
      <c r="C11" s="9"/>
      <c r="D11" s="9"/>
      <c r="E11" s="9"/>
      <c r="F11" s="7"/>
      <c r="G11" s="7"/>
      <c r="H11" s="10" t="str">
        <f>IF(COUNT(F11,G11)&lt;2,"",MAX(G11-F11,0))</f>
        <v/>
      </c>
      <c r="I11" s="10" t="str">
        <f>IF(COUNT(G11,F11)&lt;2,"",MAX(F11-G11,0))</f>
        <v/>
      </c>
      <c r="J11" s="9"/>
      <c r="K11" s="9"/>
      <c r="L11" s="9"/>
      <c r="M11" s="11"/>
      <c r="N11" s="11"/>
      <c r="O11" s="9" t="str">
        <f>IF(COUNT(M11,N11)&lt;2,"",MAX(N11-M11,0))</f>
        <v/>
      </c>
      <c r="P11" s="9" t="str">
        <f>IF(COUNT(N11,M11)&lt;2,"",MAX(M11-N11,0))</f>
        <v/>
      </c>
      <c r="Q11" s="9"/>
      <c r="R11" s="9"/>
    </row>
    <row r="12" ht="65" customHeight="1" spans="1:18" x14ac:dyDescent="0.25">
      <c r="A12" s="9"/>
      <c r="B12" s="9"/>
      <c r="C12" s="9"/>
      <c r="D12" s="9"/>
      <c r="E12" s="9"/>
      <c r="F12" s="7"/>
      <c r="G12" s="7"/>
      <c r="H12" s="10" t="str">
        <f>IF(COUNT(F12,G12)&lt;2,"",MAX(G12-F12,0))</f>
        <v/>
      </c>
      <c r="I12" s="10" t="str">
        <f>IF(COUNT(G12,F12)&lt;2,"",MAX(F12-G12,0))</f>
        <v/>
      </c>
      <c r="J12" s="9"/>
      <c r="K12" s="9"/>
      <c r="L12" s="9"/>
      <c r="M12" s="11"/>
      <c r="N12" s="11"/>
      <c r="O12" s="9" t="str">
        <f>IF(COUNT(M12,N12)&lt;2,"",MAX(N12-M12,0))</f>
        <v/>
      </c>
      <c r="P12" s="9" t="str">
        <f>IF(COUNT(N12,M12)&lt;2,"",MAX(M12-N12,0))</f>
        <v/>
      </c>
      <c r="Q12" s="9"/>
      <c r="R12" s="9"/>
    </row>
    <row r="13" ht="65" customHeight="1" spans="1:18" x14ac:dyDescent="0.25">
      <c r="A13" s="9"/>
      <c r="B13" s="9"/>
      <c r="C13" s="9"/>
      <c r="D13" s="9"/>
      <c r="E13" s="9"/>
      <c r="F13" s="7"/>
      <c r="G13" s="7"/>
      <c r="H13" s="10" t="str">
        <f>IF(COUNT(F13,G13)&lt;2,"",MAX(G13-F13,0))</f>
        <v/>
      </c>
      <c r="I13" s="10" t="str">
        <f>IF(COUNT(G13,F13)&lt;2,"",MAX(F13-G13,0))</f>
        <v/>
      </c>
      <c r="J13" s="9"/>
      <c r="K13" s="9"/>
      <c r="L13" s="9"/>
      <c r="M13" s="11"/>
      <c r="N13" s="11"/>
      <c r="O13" s="9" t="str">
        <f>IF(COUNT(M13,N13)&lt;2,"",MAX(N13-M13,0))</f>
        <v/>
      </c>
      <c r="P13" s="9" t="str">
        <f>IF(COUNT(N13,M13)&lt;2,"",MAX(M13-N13,0))</f>
        <v/>
      </c>
      <c r="Q13" s="9"/>
      <c r="R13" s="9"/>
    </row>
    <row r="14" ht="65" customHeight="1" spans="1:18" x14ac:dyDescent="0.25">
      <c r="A14" s="9"/>
      <c r="B14" s="9"/>
      <c r="C14" s="9"/>
      <c r="D14" s="9"/>
      <c r="E14" s="9"/>
      <c r="F14" s="7"/>
      <c r="G14" s="7"/>
      <c r="H14" s="10" t="str">
        <f>IF(COUNT(F14,G14)&lt;2,"",MAX(G14-F14,0))</f>
        <v/>
      </c>
      <c r="I14" s="10" t="str">
        <f>IF(COUNT(G14,F14)&lt;2,"",MAX(F14-G14,0))</f>
        <v/>
      </c>
      <c r="J14" s="9"/>
      <c r="K14" s="9"/>
      <c r="L14" s="9"/>
      <c r="M14" s="11"/>
      <c r="N14" s="11"/>
      <c r="O14" s="9" t="str">
        <f>IF(COUNT(M14,N14)&lt;2,"",MAX(N14-M14,0))</f>
        <v/>
      </c>
      <c r="P14" s="9" t="str">
        <f>IF(COUNT(N14,M14)&lt;2,"",MAX(M14-N14,0))</f>
        <v/>
      </c>
      <c r="Q14" s="9"/>
      <c r="R14" s="9"/>
    </row>
    <row r="16" spans="1:18" x14ac:dyDescent="0.25">
      <c r="A16" s="4" t="s">
        <v>52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4" t="s">
        <v>53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9" ht="30" customHeight="1" spans="1:18" x14ac:dyDescent="0.25">
      <c r="A19" s="4" t="s">
        <v>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ht="48" customHeight="1" spans="1:18" x14ac:dyDescent="0.25">
      <c r="A20" s="4" t="s">
        <v>55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ht="48" customHeight="1" spans="1:18" x14ac:dyDescent="0.25">
      <c r="A21" s="4" t="s">
        <v>56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</sheetData>
  <mergeCells count="11">
    <mergeCell ref="A1:R1"/>
    <mergeCell ref="A2:R2"/>
    <mergeCell ref="A3:R3"/>
    <mergeCell ref="A4:R4"/>
    <mergeCell ref="A5:R5"/>
    <mergeCell ref="A6:R6"/>
    <mergeCell ref="A16:R16"/>
    <mergeCell ref="A17:R17"/>
    <mergeCell ref="A19:R19"/>
    <mergeCell ref="A20:R20"/>
    <mergeCell ref="A21:R21"/>
  </mergeCells>
  <dataValidations count="2">
    <dataValidation type="decimal" operator="greaterThanOrEqual" allowBlank="1" showErrorMessage="1" errorStyle="stop" errorTitle="Объём не принят" error="Введите число не меньше нуля." sqref="F10:G14">
      <formula1>0</formula1>
    </dataValidation>
    <dataValidation type="decimal" operator="greaterThanOrEqual" allowBlank="1" showErrorMessage="1" errorStyle="stop" errorTitle="Объём не принят" error="Введите число не меньше нуля." sqref="M10:N14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6" customWidth="1"/>
    <col min="2" max="2" width="22" customWidth="1"/>
    <col min="3" max="3" width="40" customWidth="1"/>
    <col min="4" max="6" width="23" customWidth="1"/>
    <col min="7" max="7" width="54" customWidth="1"/>
  </cols>
  <sheetData>
    <row r="1" ht="32" customHeight="1" spans="1:7" x14ac:dyDescent="0.25">
      <c r="A1" s="1" t="s">
        <v>118</v>
      </c>
      <c r="B1" s="1"/>
      <c r="C1" s="1"/>
      <c r="D1" s="1"/>
      <c r="E1" s="1"/>
      <c r="F1" s="1"/>
      <c r="G1" s="1"/>
    </row>
    <row r="2" ht="30" customHeight="1" spans="1:7" x14ac:dyDescent="0.25">
      <c r="A2" s="4" t="s">
        <v>119</v>
      </c>
      <c r="B2" s="4"/>
      <c r="C2" s="4"/>
      <c r="D2" s="4"/>
      <c r="E2" s="4"/>
      <c r="F2" s="4"/>
      <c r="G2" s="4"/>
    </row>
    <row r="3" spans="1:7" x14ac:dyDescent="0.25">
      <c r="A3" s="4" t="s">
        <v>35</v>
      </c>
      <c r="B3" s="4"/>
      <c r="C3" s="4"/>
      <c r="D3" s="4"/>
      <c r="E3" s="4"/>
      <c r="F3" s="4"/>
      <c r="G3" s="4"/>
    </row>
    <row r="4" spans="1:7" x14ac:dyDescent="0.25">
      <c r="A4" s="4" t="s">
        <v>36</v>
      </c>
      <c r="B4" s="4"/>
      <c r="C4" s="4"/>
      <c r="D4" s="4"/>
      <c r="E4" s="4"/>
      <c r="F4" s="4"/>
      <c r="G4" s="4"/>
    </row>
    <row r="5" spans="1:7" x14ac:dyDescent="0.25">
      <c r="A5" s="4" t="s">
        <v>37</v>
      </c>
      <c r="B5" s="4"/>
      <c r="C5" s="4"/>
      <c r="D5" s="4"/>
      <c r="E5" s="4"/>
      <c r="F5" s="4"/>
      <c r="G5" s="4"/>
    </row>
    <row r="7" ht="45" customHeight="1" spans="1:7" x14ac:dyDescent="0.25">
      <c r="A7" s="5" t="s">
        <v>38</v>
      </c>
      <c r="B7" s="5" t="s">
        <v>39</v>
      </c>
      <c r="C7" s="5"/>
      <c r="D7" s="5" t="s">
        <v>120</v>
      </c>
      <c r="E7" s="5"/>
      <c r="F7" s="5" t="s">
        <v>121</v>
      </c>
      <c r="G7" s="5" t="s">
        <v>122</v>
      </c>
    </row>
    <row r="8" ht="40" customHeight="1" spans="1:7" x14ac:dyDescent="0.25">
      <c r="A8" s="5"/>
      <c r="B8" s="5" t="s">
        <v>123</v>
      </c>
      <c r="C8" s="5" t="s">
        <v>47</v>
      </c>
      <c r="D8" s="5" t="s">
        <v>124</v>
      </c>
      <c r="E8" s="5" t="s">
        <v>125</v>
      </c>
      <c r="F8" s="5"/>
      <c r="G8" s="5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ht="55" customHeight="1" spans="1:7" x14ac:dyDescent="0.25">
      <c r="A10" s="9"/>
      <c r="B10" s="9"/>
      <c r="C10" s="9"/>
      <c r="D10" s="12"/>
      <c r="E10" s="12"/>
      <c r="F10" s="13" t="str">
        <f>IF(COUNT(D10:E10)&lt;2,"",D10-E10)</f>
        <v/>
      </c>
      <c r="G10" s="10"/>
    </row>
    <row r="11" ht="55" customHeight="1" spans="1:7" x14ac:dyDescent="0.25">
      <c r="A11" s="9"/>
      <c r="B11" s="9"/>
      <c r="C11" s="9"/>
      <c r="D11" s="12"/>
      <c r="E11" s="12"/>
      <c r="F11" s="13" t="str">
        <f>IF(COUNT(D11:E11)&lt;2,"",D11-E11)</f>
        <v/>
      </c>
      <c r="G11" s="10"/>
    </row>
    <row r="12" ht="55" customHeight="1" spans="1:7" x14ac:dyDescent="0.25">
      <c r="A12" s="9"/>
      <c r="B12" s="9"/>
      <c r="C12" s="9"/>
      <c r="D12" s="12"/>
      <c r="E12" s="12"/>
      <c r="F12" s="13" t="str">
        <f>IF(COUNT(D12:E12)&lt;2,"",D12-E12)</f>
        <v/>
      </c>
      <c r="G12" s="10"/>
    </row>
    <row r="13" ht="55" customHeight="1" spans="1:7" x14ac:dyDescent="0.25">
      <c r="A13" s="9"/>
      <c r="B13" s="9"/>
      <c r="C13" s="9"/>
      <c r="D13" s="12"/>
      <c r="E13" s="12"/>
      <c r="F13" s="13" t="str">
        <f>IF(COUNT(D13:E13)&lt;2,"",D13-E13)</f>
        <v/>
      </c>
      <c r="G13" s="10"/>
    </row>
    <row r="14" ht="55" customHeight="1" spans="1:7" x14ac:dyDescent="0.25">
      <c r="A14" s="9"/>
      <c r="B14" s="9"/>
      <c r="C14" s="9"/>
      <c r="D14" s="12"/>
      <c r="E14" s="12"/>
      <c r="F14" s="13" t="str">
        <f>IF(COUNT(D14:E14)&lt;2,"",D14-E14)</f>
        <v/>
      </c>
      <c r="G14" s="10"/>
    </row>
    <row r="15" ht="55" customHeight="1" spans="1:7" x14ac:dyDescent="0.25">
      <c r="A15" s="9"/>
      <c r="B15" s="9"/>
      <c r="C15" s="9"/>
      <c r="D15" s="12"/>
      <c r="E15" s="12"/>
      <c r="F15" s="13" t="str">
        <f>IF(COUNT(D15:E15)&lt;2,"",D15-E15)</f>
        <v/>
      </c>
      <c r="G15" s="10"/>
    </row>
    <row r="16" ht="55" customHeight="1" spans="1:7" x14ac:dyDescent="0.25">
      <c r="A16" s="9"/>
      <c r="B16" s="9"/>
      <c r="C16" s="9"/>
      <c r="D16" s="12"/>
      <c r="E16" s="12"/>
      <c r="F16" s="13" t="str">
        <f>IF(COUNT(D16:E16)&lt;2,"",D16-E16)</f>
        <v/>
      </c>
      <c r="G16" s="10"/>
    </row>
    <row r="17" ht="55" customHeight="1" spans="1:7" x14ac:dyDescent="0.25">
      <c r="A17" s="9"/>
      <c r="B17" s="9"/>
      <c r="C17" s="9"/>
      <c r="D17" s="12"/>
      <c r="E17" s="12"/>
      <c r="F17" s="13" t="str">
        <f>IF(COUNT(D17:E17)&lt;2,"",D17-E17)</f>
        <v/>
      </c>
      <c r="G17" s="10"/>
    </row>
    <row r="18" ht="55" customHeight="1" spans="1:7" x14ac:dyDescent="0.25">
      <c r="A18" s="9"/>
      <c r="B18" s="9"/>
      <c r="C18" s="9"/>
      <c r="D18" s="12"/>
      <c r="E18" s="12"/>
      <c r="F18" s="13" t="str">
        <f>IF(COUNT(D18:E18)&lt;2,"",D18-E18)</f>
        <v/>
      </c>
      <c r="G18" s="10"/>
    </row>
    <row r="19" ht="55" customHeight="1" spans="1:7" x14ac:dyDescent="0.25">
      <c r="A19" s="9"/>
      <c r="B19" s="9"/>
      <c r="C19" s="9"/>
      <c r="D19" s="12"/>
      <c r="E19" s="12"/>
      <c r="F19" s="13" t="str">
        <f>IF(COUNT(D19:E19)&lt;2,"",D19-E19)</f>
        <v/>
      </c>
      <c r="G19" s="10"/>
    </row>
    <row r="20" spans="1:7" x14ac:dyDescent="0.25">
      <c r="A20" s="9" t="s">
        <v>126</v>
      </c>
      <c r="B20" s="9"/>
      <c r="C20" s="9"/>
      <c r="D20" s="14" t="str">
        <f>IF(COUNT(D10:D19)=0,"",SUM(D10:D19))</f>
        <v/>
      </c>
      <c r="E20" s="14" t="str">
        <f>IF(COUNT(E10:E19)=0,"",SUM(E10:E19))</f>
        <v/>
      </c>
      <c r="F20" s="13" t="str">
        <f>IF(COUNT(F10:F19)=0,"",SUM(F10:F19))</f>
        <v/>
      </c>
      <c r="G20" s="10"/>
    </row>
    <row r="22" spans="1:7" x14ac:dyDescent="0.25">
      <c r="A22" s="4" t="s">
        <v>52</v>
      </c>
      <c r="B22" s="4"/>
      <c r="C22" s="4"/>
      <c r="D22" s="4"/>
      <c r="E22" s="4"/>
      <c r="F22" s="4"/>
      <c r="G22" s="4"/>
    </row>
    <row r="23" spans="1:7" x14ac:dyDescent="0.25">
      <c r="A23" s="4" t="s">
        <v>53</v>
      </c>
      <c r="B23" s="4"/>
      <c r="C23" s="4"/>
      <c r="D23" s="4"/>
      <c r="E23" s="4"/>
      <c r="F23" s="4"/>
      <c r="G23" s="4"/>
    </row>
    <row r="25" ht="30" customHeight="1" spans="1:7" x14ac:dyDescent="0.25">
      <c r="A25" s="4" t="s">
        <v>127</v>
      </c>
      <c r="B25" s="4"/>
      <c r="C25" s="4"/>
      <c r="D25" s="4"/>
      <c r="E25" s="4"/>
      <c r="F25" s="4"/>
      <c r="G25" s="4"/>
    </row>
    <row r="26" ht="30" customHeight="1" spans="1:7" x14ac:dyDescent="0.25">
      <c r="A26" s="4" t="s">
        <v>128</v>
      </c>
      <c r="B26" s="4"/>
      <c r="C26" s="4"/>
      <c r="D26" s="4"/>
      <c r="E26" s="4"/>
      <c r="F26" s="4"/>
      <c r="G26" s="4"/>
    </row>
    <row r="27" ht="30" customHeight="1" spans="1:7" x14ac:dyDescent="0.25">
      <c r="A27" s="4" t="s">
        <v>129</v>
      </c>
      <c r="B27" s="4"/>
      <c r="C27" s="4"/>
      <c r="D27" s="4"/>
      <c r="E27" s="4"/>
      <c r="F27" s="4"/>
      <c r="G27" s="4"/>
    </row>
  </sheetData>
  <mergeCells count="16">
    <mergeCell ref="A1:G1"/>
    <mergeCell ref="A2:G2"/>
    <mergeCell ref="A3:G3"/>
    <mergeCell ref="A4:G4"/>
    <mergeCell ref="A5:G5"/>
    <mergeCell ref="B7:C7"/>
    <mergeCell ref="D7:E7"/>
    <mergeCell ref="A7:A8"/>
    <mergeCell ref="F7:F8"/>
    <mergeCell ref="G7:G8"/>
    <mergeCell ref="A20:C20"/>
    <mergeCell ref="A22:G22"/>
    <mergeCell ref="A23:G23"/>
    <mergeCell ref="A25:G25"/>
    <mergeCell ref="A26:G26"/>
    <mergeCell ref="A27:G27"/>
  </mergeCells>
  <dataValidations count="1">
    <dataValidation type="decimal" operator="greaterThanOrEqual" allowBlank="1" showErrorMessage="1" errorStyle="stop" errorTitle="Объём не принят" error="Введите число не меньше нуля." sqref="D10:E19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2" max="2" width="17" customWidth="1"/>
    <col min="3" max="3" width="22" customWidth="1"/>
    <col min="4" max="4" width="12" customWidth="1"/>
    <col min="5" max="5" width="20" customWidth="1"/>
    <col min="6" max="7" width="24" customWidth="1"/>
    <col min="8" max="8" width="27" customWidth="1"/>
    <col min="9" max="9" width="24" customWidth="1"/>
    <col min="10" max="10" width="30" customWidth="1"/>
  </cols>
  <sheetData>
    <row r="1" ht="32" customHeight="1" spans="1:10" x14ac:dyDescent="0.2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</row>
    <row r="2" ht="45" customHeight="1" spans="1:10" x14ac:dyDescent="0.25">
      <c r="A2" s="4" t="s">
        <v>131</v>
      </c>
      <c r="B2" s="4"/>
      <c r="C2" s="4"/>
      <c r="D2" s="4"/>
      <c r="E2" s="4"/>
      <c r="F2" s="4"/>
      <c r="G2" s="4"/>
      <c r="H2" s="4"/>
      <c r="I2" s="4"/>
      <c r="J2" s="4"/>
    </row>
    <row r="7" ht="48" customHeight="1" spans="1:10" x14ac:dyDescent="0.25">
      <c r="A7" s="5" t="s">
        <v>132</v>
      </c>
      <c r="B7" s="5" t="s">
        <v>133</v>
      </c>
      <c r="C7" s="5" t="s">
        <v>134</v>
      </c>
      <c r="D7" s="5" t="s">
        <v>135</v>
      </c>
      <c r="E7" s="5" t="s">
        <v>136</v>
      </c>
      <c r="F7" s="5" t="s">
        <v>137</v>
      </c>
      <c r="G7" s="5" t="s">
        <v>138</v>
      </c>
      <c r="H7" s="5" t="s">
        <v>139</v>
      </c>
      <c r="I7" s="5" t="s">
        <v>140</v>
      </c>
      <c r="J7" s="5" t="s">
        <v>141</v>
      </c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42" customHeight="1" spans="1:10" x14ac:dyDescent="0.25">
      <c r="A10" s="9">
        <v>10</v>
      </c>
      <c r="B10" s="15" t="s">
        <v>142</v>
      </c>
      <c r="C10" s="15" t="s">
        <v>143</v>
      </c>
      <c r="D10" s="9" t="str">
        <f>IF('СВОР-пример'!E10="","",'СВОР-пример'!E10)</f>
        <v>м²</v>
      </c>
      <c r="E10" s="15" t="s">
        <v>63</v>
      </c>
      <c r="F10" s="10" t="str">
        <f>IF(COUNTA('СВОР-пример'!B10:'СВОР-пример'!G10,'СВОР-пример'!J10:'СВОР-пример'!L10)=0,"",IF(COUNT('СВОР-пример'!F10:'СВОР-пример'!G10)&lt;2,"Нет объёмов",IF(ABS('СВОР-пример'!F10+'СВОР-пример'!H10-'СВОР-пример'!I10-'СВОР-пример'!G10)&lt;0.0000001,"Сходится","Ошибка")))</f>
        <v>Сходится</v>
      </c>
      <c r="G10" s="10" t="str">
        <f>IF(COUNTA('СВОР-пример'!B10:'СВОР-пример'!G10,'СВОР-пример'!J10:'СВОР-пример'!L10)=0,"",IF(COUNT('СВОР-пример'!F10:'СВОР-пример'!G10)&lt;2,"Нет объёмов",IF(AND('СВОР-пример'!H10&gt;=0,'СВОР-пример'!I10&gt;=0,OR('СВОР-пример'!H10=0,'СВОР-пример'!I10=0)),"Верно","Ошибка")))</f>
        <v>Верно</v>
      </c>
      <c r="H10" s="10" t="str">
        <f>IF(COUNTA('СВОР-пример'!B10:'СВОР-пример'!G10,'СВОР-пример'!J10:'СВОР-пример'!L10)=0,"",IF(AND('СВОР-пример'!J10&lt;&gt;"",'СВОР-пример'!K10&lt;&gt;"",'СВОР-пример'!L10&lt;&gt;""),"Заполнены","Нет причины или ссылки"))</f>
        <v>Заполнены</v>
      </c>
      <c r="I10" s="10" t="str">
        <f>IF(COUNTA('СВОР-пример'!B10:'СВОР-пример'!G10,'СВОР-пример'!J10:'СВОР-пример'!L10)=0,"",IF(OR(D10="",E10=""),"Нет единицы",IF(D10=E10,"Совпадают","Разные единицы")))</f>
        <v>Совпадают</v>
      </c>
      <c r="J10" s="9" t="str">
        <f>IF(COUNTA('СВОР-пример'!B10:'СВОР-пример'!G10,'СВОР-пример'!J10:'СВОР-пример'!L10)=0,"",IF(B10="","Нет номера",IF(COUNTIF(B$10:B$14,B10)=1,"Нет","Есть")))</f>
        <v>Нет</v>
      </c>
    </row>
    <row r="11" ht="42" customHeight="1" spans="1:10" x14ac:dyDescent="0.25">
      <c r="A11" s="9">
        <v>11</v>
      </c>
      <c r="B11" s="15" t="s">
        <v>144</v>
      </c>
      <c r="C11" s="15" t="s">
        <v>145</v>
      </c>
      <c r="D11" s="9" t="str">
        <f>IF('СВОР-пример'!E11="","",'СВОР-пример'!E11)</f>
        <v>м²</v>
      </c>
      <c r="E11" s="15" t="s">
        <v>63</v>
      </c>
      <c r="F11" s="10" t="str">
        <f>IF(COUNTA('СВОР-пример'!B11:'СВОР-пример'!G11,'СВОР-пример'!J11:'СВОР-пример'!L11)=0,"",IF(COUNT('СВОР-пример'!F11:'СВОР-пример'!G11)&lt;2,"Нет объёмов",IF(ABS('СВОР-пример'!F11+'СВОР-пример'!H11-'СВОР-пример'!I11-'СВОР-пример'!G11)&lt;0.0000001,"Сходится","Ошибка")))</f>
        <v>Сходится</v>
      </c>
      <c r="G11" s="10" t="str">
        <f>IF(COUNTA('СВОР-пример'!B11:'СВОР-пример'!G11,'СВОР-пример'!J11:'СВОР-пример'!L11)=0,"",IF(COUNT('СВОР-пример'!F11:'СВОР-пример'!G11)&lt;2,"Нет объёмов",IF(AND('СВОР-пример'!H11&gt;=0,'СВОР-пример'!I11&gt;=0,OR('СВОР-пример'!H11=0,'СВОР-пример'!I11=0)),"Верно","Ошибка")))</f>
        <v>Верно</v>
      </c>
      <c r="H11" s="10" t="str">
        <f>IF(COUNTA('СВОР-пример'!B11:'СВОР-пример'!G11,'СВОР-пример'!J11:'СВОР-пример'!L11)=0,"",IF(AND('СВОР-пример'!J11&lt;&gt;"",'СВОР-пример'!K11&lt;&gt;"",'СВОР-пример'!L11&lt;&gt;""),"Заполнены","Нет причины или ссылки"))</f>
        <v>Заполнены</v>
      </c>
      <c r="I11" s="10" t="str">
        <f>IF(COUNTA('СВОР-пример'!B11:'СВОР-пример'!G11,'СВОР-пример'!J11:'СВОР-пример'!L11)=0,"",IF(OR(D11="",E11=""),"Нет единицы",IF(D11=E11,"Совпадают","Разные единицы")))</f>
        <v>Совпадают</v>
      </c>
      <c r="J11" s="9" t="str">
        <f>IF(COUNTA('СВОР-пример'!B11:'СВОР-пример'!G11,'СВОР-пример'!J11:'СВОР-пример'!L11)=0,"",IF(B11="","Нет номера",IF(COUNTIF(B$10:B$14,B11)=1,"Нет","Есть")))</f>
        <v>Нет</v>
      </c>
    </row>
    <row r="12" ht="42" customHeight="1" spans="1:10" x14ac:dyDescent="0.25">
      <c r="A12" s="9">
        <v>12</v>
      </c>
      <c r="B12" s="15" t="s">
        <v>146</v>
      </c>
      <c r="C12" s="15" t="s">
        <v>147</v>
      </c>
      <c r="D12" s="9" t="str">
        <f>IF('СВОР-пример'!E12="","",'СВОР-пример'!E12)</f>
        <v>м²</v>
      </c>
      <c r="E12" s="15" t="s">
        <v>63</v>
      </c>
      <c r="F12" s="10" t="str">
        <f>IF(COUNTA('СВОР-пример'!B12:'СВОР-пример'!G12,'СВОР-пример'!J12:'СВОР-пример'!L12)=0,"",IF(COUNT('СВОР-пример'!F12:'СВОР-пример'!G12)&lt;2,"Нет объёмов",IF(ABS('СВОР-пример'!F12+'СВОР-пример'!H12-'СВОР-пример'!I12-'СВОР-пример'!G12)&lt;0.0000001,"Сходится","Ошибка")))</f>
        <v>Сходится</v>
      </c>
      <c r="G12" s="10" t="str">
        <f>IF(COUNTA('СВОР-пример'!B12:'СВОР-пример'!G12,'СВОР-пример'!J12:'СВОР-пример'!L12)=0,"",IF(COUNT('СВОР-пример'!F12:'СВОР-пример'!G12)&lt;2,"Нет объёмов",IF(AND('СВОР-пример'!H12&gt;=0,'СВОР-пример'!I12&gt;=0,OR('СВОР-пример'!H12=0,'СВОР-пример'!I12=0)),"Верно","Ошибка")))</f>
        <v>Верно</v>
      </c>
      <c r="H12" s="10" t="str">
        <f>IF(COUNTA('СВОР-пример'!B12:'СВОР-пример'!G12,'СВОР-пример'!J12:'СВОР-пример'!L12)=0,"",IF(AND('СВОР-пример'!J12&lt;&gt;"",'СВОР-пример'!K12&lt;&gt;"",'СВОР-пример'!L12&lt;&gt;""),"Заполнены","Нет причины или ссылки"))</f>
        <v>Заполнены</v>
      </c>
      <c r="I12" s="10" t="str">
        <f>IF(COUNTA('СВОР-пример'!B12:'СВОР-пример'!G12,'СВОР-пример'!J12:'СВОР-пример'!L12)=0,"",IF(OR(D12="",E12=""),"Нет единицы",IF(D12=E12,"Совпадают","Разные единицы")))</f>
        <v>Совпадают</v>
      </c>
      <c r="J12" s="9" t="str">
        <f>IF(COUNTA('СВОР-пример'!B12:'СВОР-пример'!G12,'СВОР-пример'!J12:'СВОР-пример'!L12)=0,"",IF(B12="","Нет номера",IF(COUNTIF(B$10:B$14,B12)=1,"Нет","Есть")))</f>
        <v>Нет</v>
      </c>
    </row>
    <row r="13" ht="42" customHeight="1" spans="1:10" x14ac:dyDescent="0.25">
      <c r="A13" s="9">
        <v>13</v>
      </c>
      <c r="B13" s="15" t="s">
        <v>148</v>
      </c>
      <c r="C13" s="15" t="s">
        <v>143</v>
      </c>
      <c r="D13" s="9" t="str">
        <f>IF('СВОР-пример'!E13="","",'СВОР-пример'!E13)</f>
        <v>м²</v>
      </c>
      <c r="E13" s="15" t="s">
        <v>63</v>
      </c>
      <c r="F13" s="10" t="str">
        <f>IF(COUNTA('СВОР-пример'!B13:'СВОР-пример'!G13,'СВОР-пример'!J13:'СВОР-пример'!L13)=0,"",IF(COUNT('СВОР-пример'!F13:'СВОР-пример'!G13)&lt;2,"Нет объёмов",IF(ABS('СВОР-пример'!F13+'СВОР-пример'!H13-'СВОР-пример'!I13-'СВОР-пример'!G13)&lt;0.0000001,"Сходится","Ошибка")))</f>
        <v>Сходится</v>
      </c>
      <c r="G13" s="10" t="str">
        <f>IF(COUNTA('СВОР-пример'!B13:'СВОР-пример'!G13,'СВОР-пример'!J13:'СВОР-пример'!L13)=0,"",IF(COUNT('СВОР-пример'!F13:'СВОР-пример'!G13)&lt;2,"Нет объёмов",IF(AND('СВОР-пример'!H13&gt;=0,'СВОР-пример'!I13&gt;=0,OR('СВОР-пример'!H13=0,'СВОР-пример'!I13=0)),"Верно","Ошибка")))</f>
        <v>Верно</v>
      </c>
      <c r="H13" s="10" t="str">
        <f>IF(COUNTA('СВОР-пример'!B13:'СВОР-пример'!G13,'СВОР-пример'!J13:'СВОР-пример'!L13)=0,"",IF(AND('СВОР-пример'!J13&lt;&gt;"",'СВОР-пример'!K13&lt;&gt;"",'СВОР-пример'!L13&lt;&gt;""),"Заполнены","Нет причины или ссылки"))</f>
        <v>Заполнены</v>
      </c>
      <c r="I13" s="10" t="str">
        <f>IF(COUNTA('СВОР-пример'!B13:'СВОР-пример'!G13,'СВОР-пример'!J13:'СВОР-пример'!L13)=0,"",IF(OR(D13="",E13=""),"Нет единицы",IF(D13=E13,"Совпадают","Разные единицы")))</f>
        <v>Совпадают</v>
      </c>
      <c r="J13" s="9" t="str">
        <f>IF(COUNTA('СВОР-пример'!B13:'СВОР-пример'!G13,'СВОР-пример'!J13:'СВОР-пример'!L13)=0,"",IF(B13="","Нет номера",IF(COUNTIF(B$10:B$14,B13)=1,"Нет","Есть")))</f>
        <v>Нет</v>
      </c>
    </row>
    <row r="14" ht="42" customHeight="1" spans="1:10" x14ac:dyDescent="0.25">
      <c r="A14" s="9">
        <v>14</v>
      </c>
      <c r="B14" s="15" t="s">
        <v>149</v>
      </c>
      <c r="C14" s="15" t="s">
        <v>143</v>
      </c>
      <c r="D14" s="9" t="str">
        <f>IF('СВОР-пример'!E14="","",'СВОР-пример'!E14)</f>
        <v>м²</v>
      </c>
      <c r="E14" s="15" t="s">
        <v>63</v>
      </c>
      <c r="F14" s="10" t="str">
        <f>IF(COUNTA('СВОР-пример'!B14:'СВОР-пример'!G14,'СВОР-пример'!J14:'СВОР-пример'!L14)=0,"",IF(COUNT('СВОР-пример'!F14:'СВОР-пример'!G14)&lt;2,"Нет объёмов",IF(ABS('СВОР-пример'!F14+'СВОР-пример'!H14-'СВОР-пример'!I14-'СВОР-пример'!G14)&lt;0.0000001,"Сходится","Ошибка")))</f>
        <v>Сходится</v>
      </c>
      <c r="G14" s="10" t="str">
        <f>IF(COUNTA('СВОР-пример'!B14:'СВОР-пример'!G14,'СВОР-пример'!J14:'СВОР-пример'!L14)=0,"",IF(COUNT('СВОР-пример'!F14:'СВОР-пример'!G14)&lt;2,"Нет объёмов",IF(AND('СВОР-пример'!H14&gt;=0,'СВОР-пример'!I14&gt;=0,OR('СВОР-пример'!H14=0,'СВОР-пример'!I14=0)),"Верно","Ошибка")))</f>
        <v>Верно</v>
      </c>
      <c r="H14" s="10" t="str">
        <f>IF(COUNTA('СВОР-пример'!B14:'СВОР-пример'!G14,'СВОР-пример'!J14:'СВОР-пример'!L14)=0,"",IF(AND('СВОР-пример'!J14&lt;&gt;"",'СВОР-пример'!K14&lt;&gt;"",'СВОР-пример'!L14&lt;&gt;""),"Заполнены","Нет причины или ссылки"))</f>
        <v>Заполнены</v>
      </c>
      <c r="I14" s="10" t="str">
        <f>IF(COUNTA('СВОР-пример'!B14:'СВОР-пример'!G14,'СВОР-пример'!J14:'СВОР-пример'!L14)=0,"",IF(OR(D14="",E14=""),"Нет единицы",IF(D14=E14,"Совпадают","Разные единицы")))</f>
        <v>Совпадают</v>
      </c>
      <c r="J14" s="9" t="str">
        <f>IF(COUNTA('СВОР-пример'!B14:'СВОР-пример'!G14,'СВОР-пример'!J14:'СВОР-пример'!L14)=0,"",IF(B14="","Нет номера",IF(COUNTIF(B$10:B$14,B14)=1,"Нет","Есть")))</f>
        <v>Нет</v>
      </c>
    </row>
    <row r="16" spans="1:10" x14ac:dyDescent="0.25">
      <c r="A16" s="16" t="s">
        <v>150</v>
      </c>
      <c r="B16" s="16"/>
      <c r="C16" s="16"/>
      <c r="D16" s="16"/>
      <c r="E16" s="16"/>
      <c r="F16" s="16"/>
      <c r="G16" s="16"/>
      <c r="H16" s="16"/>
      <c r="I16" s="16"/>
      <c r="J16" s="16"/>
    </row>
    <row r="17" ht="30" customHeight="1" spans="1:8" x14ac:dyDescent="0.25">
      <c r="A17" s="16" t="s">
        <v>134</v>
      </c>
      <c r="B17" s="16"/>
      <c r="C17" s="16"/>
      <c r="D17" s="17" t="s">
        <v>151</v>
      </c>
      <c r="E17" s="17" t="s">
        <v>152</v>
      </c>
      <c r="F17" s="17" t="s">
        <v>153</v>
      </c>
      <c r="G17" s="17" t="s">
        <v>154</v>
      </c>
      <c r="H17" s="17" t="s">
        <v>155</v>
      </c>
    </row>
    <row r="18" spans="1:8" x14ac:dyDescent="0.25">
      <c r="A18" s="4" t="s">
        <v>143</v>
      </c>
      <c r="B18" s="4"/>
      <c r="C18" s="4"/>
      <c r="D18" s="18">
        <f>SUMIF(C$10:C$14,A18,'СВОР-пример'!F$10:F$14)</f>
        <v>115</v>
      </c>
      <c r="E18" s="18">
        <f>SUMIF(C$10:C$14,A18,'СВОР-пример'!G$10:G$14)</f>
        <v>120</v>
      </c>
      <c r="F18" s="18">
        <f>SUMIF(C$10:C$14,A18,'СВОР-пример'!H$10:H$14)</f>
        <v>20</v>
      </c>
      <c r="G18" s="18">
        <f>SUMIF(C$10:C$14,A18,'СВОР-пример'!I$10:I$14)</f>
        <v>15</v>
      </c>
      <c r="H18">
        <f>D18+F18-G18-E18</f>
        <v>0</v>
      </c>
    </row>
    <row r="19" spans="1:8" x14ac:dyDescent="0.25">
      <c r="A19" s="4" t="s">
        <v>145</v>
      </c>
      <c r="B19" s="4"/>
      <c r="C19" s="4"/>
      <c r="D19" s="18">
        <f>SUMIF(C$10:C$14,A19,'СВОР-пример'!F$10:F$14)</f>
        <v>60</v>
      </c>
      <c r="E19" s="18">
        <f>SUMIF(C$10:C$14,A19,'СВОР-пример'!G$10:G$14)</f>
        <v>45</v>
      </c>
      <c r="F19" s="18">
        <f>SUMIF(C$10:C$14,A19,'СВОР-пример'!H$10:H$14)</f>
        <v>0</v>
      </c>
      <c r="G19" s="18">
        <f>SUMIF(C$10:C$14,A19,'СВОР-пример'!I$10:I$14)</f>
        <v>15</v>
      </c>
      <c r="H19">
        <f>D19+F19-G19-E19</f>
        <v>0</v>
      </c>
    </row>
    <row r="20" spans="1:8" x14ac:dyDescent="0.25">
      <c r="A20" s="4" t="s">
        <v>147</v>
      </c>
      <c r="B20" s="4"/>
      <c r="C20" s="4"/>
      <c r="D20" s="18">
        <f>SUMIF(C$10:C$14,A20,'СВОР-пример'!F$10:F$14)</f>
        <v>0</v>
      </c>
      <c r="E20" s="18">
        <f>SUMIF(C$10:C$14,A20,'СВОР-пример'!G$10:G$14)</f>
        <v>12</v>
      </c>
      <c r="F20" s="18">
        <f>SUMIF(C$10:C$14,A20,'СВОР-пример'!H$10:H$14)</f>
        <v>12</v>
      </c>
      <c r="G20" s="18">
        <f>SUMIF(C$10:C$14,A20,'СВОР-пример'!I$10:I$14)</f>
        <v>0</v>
      </c>
      <c r="H20">
        <f>D20+F20-G20-E20</f>
        <v>0</v>
      </c>
    </row>
  </sheetData>
  <mergeCells count="7">
    <mergeCell ref="A1:J1"/>
    <mergeCell ref="A2:J2"/>
    <mergeCell ref="A16:J16"/>
    <mergeCell ref="A17:C17"/>
    <mergeCell ref="A18:C18"/>
    <mergeCell ref="A19:C19"/>
    <mergeCell ref="A20:C20"/>
  </mergeCells>
  <conditionalFormatting sqref="F10:J14">
    <cfRule type="expression" dxfId="0" priority="1">
      <formula>OR(F10="Ошибка",F10="Нет объёмов",F10="Нет причины или ссылки",F10="Нет единицы",F10="Разные единицы",F10="Есть",F10="Нет номера")</formula>
    </cfRule>
  </conditionalFormatting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СВОР-бланк</vt:lpstr>
      <vt:lpstr>СВОР-пример</vt:lpstr>
      <vt:lpstr>Повторные-изменения</vt:lpstr>
      <vt:lpstr>Стоимость-бланк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2026-10-05T15:04:50Z</dcterms:modified>
</cp:coreProperties>
</file>