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аспорт" state="visible" r:id="rId4"/>
    <sheet sheetId="2" name="Строки" state="visible" r:id="rId5"/>
    <sheet sheetId="3" name="Начисления" state="visible" r:id="rId6"/>
    <sheet sheetId="4" name="Пример" state="visible" r:id="rId7"/>
  </sheets>
  <definedNames>
    <definedName name="_xlnm.Print_Area" localSheetId="0">'Паспорт'!$A1:$B25</definedName>
    <definedName name="_xlnm.Print_Titles" localSheetId="0">'Паспорт'!$1:$4</definedName>
    <definedName name="_xlnm.Print_Area" localSheetId="1">'Строки'!$A1:$T16</definedName>
    <definedName name="_xlnm.Print_Titles" localSheetId="1">'Строки'!$A:$D,'Строки'!$1:$4</definedName>
    <definedName name="_xlnm.Print_Area" localSheetId="2">'Начисления'!$A1:$H15</definedName>
    <definedName name="_xlnm.Print_Titles" localSheetId="2">'Начисления'!$1:$4</definedName>
    <definedName name="_xlnm.Print_Area" localSheetId="3">'Пример'!$A1:$M11</definedName>
    <definedName name="_xlnm.Print_Titles" localSheetId="3">'Пример'!$1:$4</definedName>
  </definedNames>
  <calcPr calcId="171027" fullCalcOnLoad="1"/>
</workbook>
</file>

<file path=xl/sharedStrings.xml><?xml version="1.0" encoding="utf-8"?>
<sst xmlns="http://schemas.openxmlformats.org/spreadsheetml/2006/main" count="102" uniqueCount="94">
  <si>
    <t>Паспорт</t>
  </si>
  <si>
    <t>Жёлтые ячейки: ввод данных. Серые: формулы. Сверка выполняется по одной паре файлов.</t>
  </si>
  <si>
    <t>Поле</t>
  </si>
  <si>
    <t>Значение</t>
  </si>
  <si>
    <t>Объект</t>
  </si>
  <si>
    <t>Учебный объект: отделка потолков и благоустройство</t>
  </si>
  <si>
    <t>Номер и дата сметы</t>
  </si>
  <si>
    <t>Отправитель</t>
  </si>
  <si>
    <t>Получатель</t>
  </si>
  <si>
    <t>Направление обмена</t>
  </si>
  <si>
    <t>Из Сметрикс в ГРАНД-Смету</t>
  </si>
  <si>
    <t>Формат</t>
  </si>
  <si>
    <t>АРПС 1.10</t>
  </si>
  <si>
    <t>Имя исходного файла</t>
  </si>
  <si>
    <t>Имя файла после переноса</t>
  </si>
  <si>
    <t>Версия исходной программы</t>
  </si>
  <si>
    <t>Версия принимающей программы</t>
  </si>
  <si>
    <t>Ожидаемая база и редакция</t>
  </si>
  <si>
    <t>ГЭСН ФСНБ-2022</t>
  </si>
  <si>
    <t>База из паспорта обменного файла</t>
  </si>
  <si>
    <t>Метод расчёта</t>
  </si>
  <si>
    <t>Регион и период цен</t>
  </si>
  <si>
    <t>Ответственный</t>
  </si>
  <si>
    <t>Дата проверки</t>
  </si>
  <si>
    <t>Решение по расхождениям</t>
  </si>
  <si>
    <t>Проверка измерителей</t>
  </si>
  <si>
    <t>Справка ГРАНД-Сметы</t>
  </si>
  <si>
    <t>Передача данных через АРПС</t>
  </si>
  <si>
    <t>Учебные исходные данные</t>
  </si>
  <si>
    <t>Объёмы 250 м² и 156 м³ условные; измерители соответствуют указанным ГЭСН ФСНБ-2022.</t>
  </si>
  <si>
    <t>Строки</t>
  </si>
  <si>
    <t>Статус строки проверяет код, объём и ПЗ. Ресурсы и условия нормы проверяют отдельно. Пустые данные после переноса не означают совпадение.</t>
  </si>
  <si>
    <t>№ ВОР</t>
  </si>
  <si>
    <t>№ до / после</t>
  </si>
  <si>
    <t>Раздел</t>
  </si>
  <si>
    <t>Шифр до</t>
  </si>
  <si>
    <t>Шифр после</t>
  </si>
  <si>
    <t>Наименование</t>
  </si>
  <si>
    <t>Физическая единица</t>
  </si>
  <si>
    <t>Исходный объём</t>
  </si>
  <si>
    <t>Измеритель нормы</t>
  </si>
  <si>
    <t>Кратность</t>
  </si>
  <si>
    <t>Ожидаемое количество</t>
  </si>
  <si>
    <t>Количество после</t>
  </si>
  <si>
    <t>Объём восстановленный</t>
  </si>
  <si>
    <t>Отклонение объёма</t>
  </si>
  <si>
    <t>ПЗ до, руб.</t>
  </si>
  <si>
    <t>ПЗ после, руб.</t>
  </si>
  <si>
    <t>Отклонение ПЗ, руб.</t>
  </si>
  <si>
    <t>Комментарий</t>
  </si>
  <si>
    <t>Статус строки</t>
  </si>
  <si>
    <t>Решение</t>
  </si>
  <si>
    <t>Итого прямых затрат по заполненным строкам</t>
  </si>
  <si>
    <t>Объёмы разных единиц не суммируются; итог ПЗ не заменяет проверку строк.</t>
  </si>
  <si>
    <t>Начисления</t>
  </si>
  <si>
    <t>До и после указывайте одну величину в одной единице. В основании фиксируйте ставку, базу начисления, документ и составляющие затрат.</t>
  </si>
  <si>
    <t>Категория</t>
  </si>
  <si>
    <t>Значение до</t>
  </si>
  <si>
    <t>Основание до</t>
  </si>
  <si>
    <t>Значение после</t>
  </si>
  <si>
    <t>Основание после</t>
  </si>
  <si>
    <t>Отклонение</t>
  </si>
  <si>
    <t>Статус</t>
  </si>
  <si>
    <t>Принятое действие</t>
  </si>
  <si>
    <t>Прямые затраты</t>
  </si>
  <si>
    <t>Ресурсы: состав и расход</t>
  </si>
  <si>
    <t>не проверено</t>
  </si>
  <si>
    <t>Коэффициенты</t>
  </si>
  <si>
    <t>Индексы и текущие цены</t>
  </si>
  <si>
    <t>Накладные расходы</t>
  </si>
  <si>
    <t>Сметная прибыль</t>
  </si>
  <si>
    <t>Непредвиденные затраты</t>
  </si>
  <si>
    <t>НДС</t>
  </si>
  <si>
    <t>Итог</t>
  </si>
  <si>
    <t>Проверил / дата</t>
  </si>
  <si>
    <t>Пример</t>
  </si>
  <si>
    <t>Учебный пример, числа условные. Колонки ошибок демонстрационные. Фактические данные заполняются по результату своего импорта.</t>
  </si>
  <si>
    <t>Шифр ГЭСН</t>
  </si>
  <si>
    <t>Работа</t>
  </si>
  <si>
    <t>Измеритель</t>
  </si>
  <si>
    <t>Повторное деление: ошибка</t>
  </si>
  <si>
    <t>Объём при ошибке</t>
  </si>
  <si>
    <t>Количество фактически после</t>
  </si>
  <si>
    <t>Объём фактически после</t>
  </si>
  <si>
    <t>Статус объёма</t>
  </si>
  <si>
    <t>15-04-005-04</t>
  </si>
  <si>
    <t>Улучшенная окраска ПВА-составами по штукатурке потолков</t>
  </si>
  <si>
    <t>м²</t>
  </si>
  <si>
    <t>100 м²</t>
  </si>
  <si>
    <t>01-02-001-03</t>
  </si>
  <si>
    <t>Первый проход катка 25 т, слой грунта 40 см</t>
  </si>
  <si>
    <t>м³</t>
  </si>
  <si>
    <t>1000 м³</t>
  </si>
  <si>
    <t>Проверил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</si>
</sst>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######"/>
  </numFmts>
  <fonts count="5" x14ac:knownFonts="1">
    <font>
      <color theme="1"/>
      <family val="2"/>
      <scheme val="minor"/>
      <sz val="11"/>
      <name val="Calibri"/>
    </font>
    <font>
      <b/>
      <color rgb="513D32"/>
      <sz val="14"/>
      <name val="Arial"/>
    </font>
    <font>
      <i/>
      <color rgb="60554D"/>
      <sz val="10"/>
      <name val="Arial"/>
    </font>
    <font>
      <b/>
      <color rgb="FFFFFF"/>
      <sz val="10"/>
      <name val="Arial"/>
    </font>
    <font>
      <color rgb="292420"/>
      <sz val="10"/>
      <name val="Arial"/>
    </font>
  </fonts>
  <fills count="5">
    <fill>
      <patternFill patternType="none"/>
    </fill>
    <fill>
      <patternFill patternType="gray125"/>
    </fill>
    <fill>
      <patternFill patternType="solid">
        <fgColor rgb="513D32"/>
      </patternFill>
    </fill>
    <fill>
      <patternFill patternType="solid">
        <fgColor rgb="FFF5DC"/>
      </patternFill>
    </fill>
    <fill>
      <patternFill patternType="solid">
        <fgColor rgb="F3F0EB"/>
      </patternFill>
    </fill>
  </fills>
  <borders count="2">
    <border>
      <left/>
      <right/>
      <top/>
      <bottom/>
      <diagonal/>
    </border>
    <border>
      <left/>
      <right/>
      <top/>
      <bottom style="hair">
        <color rgb="DDD5CD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 wrapText="1"/>
    </xf>
    <xf numFmtId="0" fontId="3" fillId="2" borderId="0" xfId="0" applyFont="1" applyFill="1" applyAlignment="1">
      <alignment horizontal="center" vertical="center" wrapText="1"/>
    </xf>
    <xf numFmtId="0" fontId="4" fillId="3" borderId="1" xfId="0" applyFont="1" applyFill="1" applyBorder="1" applyAlignment="1">
      <alignment vertical="center" wrapText="1"/>
    </xf>
    <xf numFmtId="164" fontId="4" fillId="3" borderId="1" xfId="0" applyNumberFormat="1" applyFont="1" applyFill="1" applyBorder="1" applyAlignment="1">
      <alignment vertical="center" wrapText="1"/>
    </xf>
    <xf numFmtId="164" fontId="4" fillId="4" borderId="1" xfId="0" applyNumberFormat="1" applyFont="1" applyFill="1" applyBorder="1" applyAlignment="1">
      <alignment horizontal="left" vertical="center" wrapText="1"/>
    </xf>
    <xf numFmtId="4" fontId="4" fillId="3" borderId="1" xfId="0" applyNumberFormat="1" applyFont="1" applyFill="1" applyBorder="1" applyAlignment="1">
      <alignment vertical="center" wrapText="1"/>
    </xf>
    <xf numFmtId="4" fontId="4" fillId="4" borderId="1" xfId="0" applyNumberFormat="1" applyFont="1" applyFill="1" applyBorder="1" applyAlignment="1">
      <alignment horizontal="left" vertical="center" wrapText="1"/>
    </xf>
    <xf numFmtId="164" fontId="4" fillId="3" borderId="1" xfId="0" applyNumberFormat="1" applyFont="1" applyFill="1" applyBorder="1" applyAlignment="1">
      <alignment horizontal="right" vertical="center" wrapText="1"/>
    </xf>
    <xf numFmtId="164" fontId="4" fillId="4" borderId="1" xfId="0" applyNumberFormat="1" applyFont="1" applyFill="1" applyBorder="1" applyAlignment="1">
      <alignment horizontal="right" vertical="center" wrapText="1"/>
    </xf>
  </cellXfs>
  <cellStyles count="1">
    <cellStyle name="Normal" xfId="0" builtinId="0"/>
  </cellStyles>
  <dxfs count="6">
    <dxf>
      <font>
        <color rgb="9C2828"/>
      </font>
      <fill>
        <patternFill patternType="solid">
          <fgColor rgb="FCE3DE"/>
        </patternFill>
      </fill>
    </dxf>
    <dxf>
      <fill>
        <patternFill patternType="solid">
          <fgColor rgb="FFF5DC"/>
        </patternFill>
      </fill>
    </dxf>
    <dxf>
      <font>
        <color rgb="9C2828"/>
      </font>
      <fill>
        <patternFill patternType="solid">
          <fgColor rgb="FCE3DE"/>
        </patternFill>
      </fill>
    </dxf>
    <dxf>
      <fill>
        <patternFill patternType="solid">
          <fgColor rgb="FFF5DC"/>
        </patternFill>
      </fill>
    </dxf>
    <dxf>
      <font>
        <color rgb="9C2828"/>
      </font>
      <fill>
        <patternFill patternType="solid">
          <fgColor rgb="FCE3DE"/>
        </patternFill>
      </fill>
    </dxf>
    <dxf>
      <fill>
        <patternFill patternType="solid">
          <fgColor rgb="FFF5DC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help.grandsmeta.ru/objomy-rabot-v-smete/raschjot-ob-jomov-rabot/kak-zadat-ob-jom-rabot-v-naturalnykh-edinitsakh-izmereniya" TargetMode="External"/><Relationship Id="rId2" Type="http://schemas.openxmlformats.org/officeDocument/2006/relationships/hyperlink" Target="https://help.grandsmeta.ru/ob-ekty-i-smety/eksport-smet-v-razlichnye-formaty/eksport-v-format-arp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B25"/>
  <sheetViews>
    <sheetView workbookViewId="0" showGridLines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38" customWidth="1"/>
    <col min="2" max="2" width="100" customWidth="1"/>
  </cols>
  <sheetData>
    <row r="2" ht="25" customHeight="1" spans="1:2" x14ac:dyDescent="0.25">
      <c r="A2" s="1" t="s">
        <v>0</v>
      </c>
      <c r="B2" s="1"/>
    </row>
    <row r="3" ht="35" customHeight="1" spans="1:2" x14ac:dyDescent="0.25">
      <c r="A3" s="2" t="s">
        <v>1</v>
      </c>
      <c r="B3" s="2"/>
    </row>
    <row r="4" ht="42" customHeight="1" spans="1:2" x14ac:dyDescent="0.25">
      <c r="A4" s="3" t="s">
        <v>2</v>
      </c>
      <c r="B4" s="3" t="s">
        <v>3</v>
      </c>
    </row>
    <row r="5" ht="32" customHeight="1" spans="1:2" x14ac:dyDescent="0.25">
      <c r="A5" s="4" t="s">
        <v>4</v>
      </c>
      <c r="B5" s="4" t="s">
        <v>5</v>
      </c>
    </row>
    <row r="6" ht="32" customHeight="1" spans="1:2" x14ac:dyDescent="0.25">
      <c r="A6" s="4" t="s">
        <v>6</v>
      </c>
      <c r="B6" s="4"/>
    </row>
    <row r="7" ht="32" customHeight="1" spans="1:2" x14ac:dyDescent="0.25">
      <c r="A7" s="4" t="s">
        <v>7</v>
      </c>
      <c r="B7" s="4"/>
    </row>
    <row r="8" ht="32" customHeight="1" spans="1:2" x14ac:dyDescent="0.25">
      <c r="A8" s="4" t="s">
        <v>8</v>
      </c>
      <c r="B8" s="4"/>
    </row>
    <row r="9" ht="32" customHeight="1" spans="1:2" x14ac:dyDescent="0.25">
      <c r="A9" s="4" t="s">
        <v>9</v>
      </c>
      <c r="B9" s="4" t="s">
        <v>10</v>
      </c>
    </row>
    <row r="10" ht="32" customHeight="1" spans="1:2" x14ac:dyDescent="0.25">
      <c r="A10" s="4" t="s">
        <v>11</v>
      </c>
      <c r="B10" s="4" t="s">
        <v>12</v>
      </c>
    </row>
    <row r="11" ht="32" customHeight="1" spans="1:2" x14ac:dyDescent="0.25">
      <c r="A11" s="4" t="s">
        <v>13</v>
      </c>
      <c r="B11" s="4"/>
    </row>
    <row r="12" ht="32" customHeight="1" spans="1:2" x14ac:dyDescent="0.25">
      <c r="A12" s="4" t="s">
        <v>14</v>
      </c>
      <c r="B12" s="4"/>
    </row>
    <row r="13" ht="32" customHeight="1" spans="1:2" x14ac:dyDescent="0.25">
      <c r="A13" s="4" t="s">
        <v>15</v>
      </c>
      <c r="B13" s="4"/>
    </row>
    <row r="14" ht="32" customHeight="1" spans="1:2" x14ac:dyDescent="0.25">
      <c r="A14" s="4" t="s">
        <v>16</v>
      </c>
      <c r="B14" s="4"/>
    </row>
    <row r="15" ht="32" customHeight="1" spans="1:2" x14ac:dyDescent="0.25">
      <c r="A15" s="4" t="s">
        <v>17</v>
      </c>
      <c r="B15" s="4" t="s">
        <v>18</v>
      </c>
    </row>
    <row r="16" ht="32" customHeight="1" spans="1:2" x14ac:dyDescent="0.25">
      <c r="A16" s="4" t="s">
        <v>19</v>
      </c>
      <c r="B16" s="4"/>
    </row>
    <row r="17" ht="32" customHeight="1" spans="1:2" x14ac:dyDescent="0.25">
      <c r="A17" s="4" t="s">
        <v>20</v>
      </c>
      <c r="B17" s="4"/>
    </row>
    <row r="18" ht="32" customHeight="1" spans="1:2" x14ac:dyDescent="0.25">
      <c r="A18" s="4" t="s">
        <v>21</v>
      </c>
      <c r="B18" s="4"/>
    </row>
    <row r="19" ht="32" customHeight="1" spans="1:2" x14ac:dyDescent="0.25">
      <c r="A19" s="4" t="s">
        <v>22</v>
      </c>
      <c r="B19" s="4"/>
    </row>
    <row r="20" ht="32" customHeight="1" spans="1:2" x14ac:dyDescent="0.25">
      <c r="A20" s="4" t="s">
        <v>23</v>
      </c>
      <c r="B20" s="4"/>
    </row>
    <row r="21" ht="32" customHeight="1" spans="1:2" x14ac:dyDescent="0.25">
      <c r="A21" s="4" t="s">
        <v>24</v>
      </c>
      <c r="B21" s="4"/>
    </row>
    <row r="22" ht="32" customHeight="1" spans="1:2" x14ac:dyDescent="0.25">
      <c r="A22" s="4"/>
      <c r="B22" s="4"/>
    </row>
    <row r="23" ht="32" customHeight="1" spans="1:2" x14ac:dyDescent="0.25">
      <c r="A23" s="4" t="s">
        <v>25</v>
      </c>
      <c r="B23" s="4" t="s">
        <v>26</v>
      </c>
    </row>
    <row r="24" ht="32" customHeight="1" spans="1:2" x14ac:dyDescent="0.25">
      <c r="A24" s="4" t="s">
        <v>27</v>
      </c>
      <c r="B24" s="4" t="s">
        <v>26</v>
      </c>
    </row>
    <row r="25" ht="32" customHeight="1" spans="1:2" x14ac:dyDescent="0.25">
      <c r="A25" s="4" t="s">
        <v>28</v>
      </c>
      <c r="B25" s="4" t="s">
        <v>29</v>
      </c>
    </row>
  </sheetData>
  <mergeCells count="2">
    <mergeCell ref="A2:B2"/>
    <mergeCell ref="A3:B3"/>
  </mergeCells>
  <hyperlinks>
    <hyperlink ref="B23" r:id="rId1"/>
    <hyperlink ref="B24" r:id="rId2"/>
  </hyperlinks>
  <pageMargins left="0.25" right="0.25" top="0.4" bottom="0.4" header="0.2" footer="0.2"/>
  <pageSetup paperSize="8"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T16"/>
  <sheetViews>
    <sheetView workbookViewId="0" showGridLines="0">
      <pane xSplit="4" ySplit="4" topLeftCell="E5" activePane="bottomRight" state="frozen"/>
      <selection pane="bottomRight"/>
    </sheetView>
  </sheetViews>
  <sheetFormatPr defaultRowHeight="15" outlineLevelRow="0" outlineLevelCol="0" x14ac:dyDescent="55"/>
  <cols>
    <col min="2" max="2" width="13" customWidth="1"/>
    <col min="3" max="3" width="18" customWidth="1"/>
    <col min="4" max="5" width="17" customWidth="1"/>
    <col min="6" max="6" width="40" customWidth="1"/>
    <col min="7" max="7" width="13" customWidth="1"/>
    <col min="8" max="9" width="15" customWidth="1"/>
    <col min="10" max="10" width="13" customWidth="1"/>
    <col min="11" max="12" width="16" customWidth="1"/>
    <col min="13" max="13" width="17" customWidth="1"/>
    <col min="14" max="14" width="16" customWidth="1"/>
    <col min="15" max="17" width="17" customWidth="1"/>
    <col min="18" max="18" width="35" customWidth="1"/>
    <col min="19" max="19" width="18" customWidth="1"/>
    <col min="20" max="20" width="35" customWidth="1"/>
  </cols>
  <sheetData>
    <row r="2" ht="25" customHeight="1" spans="1:20" x14ac:dyDescent="0.25">
      <c r="A2" s="1" t="s">
        <v>30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ht="35" customHeight="1" spans="1:20" x14ac:dyDescent="0.25">
      <c r="A3" s="2" t="s">
        <v>31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ht="58" customHeight="1" spans="1:20" x14ac:dyDescent="0.25">
      <c r="A4" s="3" t="s">
        <v>32</v>
      </c>
      <c r="B4" s="3" t="s">
        <v>33</v>
      </c>
      <c r="C4" s="3" t="s">
        <v>34</v>
      </c>
      <c r="D4" s="3" t="s">
        <v>35</v>
      </c>
      <c r="E4" s="3" t="s">
        <v>36</v>
      </c>
      <c r="F4" s="3" t="s">
        <v>37</v>
      </c>
      <c r="G4" s="3" t="s">
        <v>38</v>
      </c>
      <c r="H4" s="3" t="s">
        <v>39</v>
      </c>
      <c r="I4" s="3" t="s">
        <v>40</v>
      </c>
      <c r="J4" s="3" t="s">
        <v>41</v>
      </c>
      <c r="K4" s="3" t="s">
        <v>42</v>
      </c>
      <c r="L4" s="3" t="s">
        <v>43</v>
      </c>
      <c r="M4" s="3" t="s">
        <v>44</v>
      </c>
      <c r="N4" s="3" t="s">
        <v>45</v>
      </c>
      <c r="O4" s="3" t="s">
        <v>46</v>
      </c>
      <c r="P4" s="3" t="s">
        <v>47</v>
      </c>
      <c r="Q4" s="3" t="s">
        <v>48</v>
      </c>
      <c r="R4" s="3" t="s">
        <v>49</v>
      </c>
      <c r="S4" s="3" t="s">
        <v>50</v>
      </c>
      <c r="T4" s="3" t="s">
        <v>51</v>
      </c>
    </row>
    <row r="5" ht="32" customHeight="1" spans="1:20" x14ac:dyDescent="0.25">
      <c r="A5" s="4"/>
      <c r="B5" s="4"/>
      <c r="C5" s="4"/>
      <c r="D5" s="4"/>
      <c r="E5" s="4"/>
      <c r="F5" s="4"/>
      <c r="G5" s="4"/>
      <c r="H5" s="5"/>
      <c r="I5" s="4"/>
      <c r="J5" s="5"/>
      <c r="K5" s="6" t="str">
        <f>IF(OR(COUNT(H5,J5)&lt;2,J5=0),"",H5/J5)</f>
        <v/>
      </c>
      <c r="L5" s="5"/>
      <c r="M5" s="6" t="str">
        <f>IF(OR(COUNT(L5,J5)&lt;2,J5=0),"",L5*J5)</f>
        <v/>
      </c>
      <c r="N5" s="6" t="str">
        <f>IF(COUNT(M5,H5)&lt;2,"",M5-H5)</f>
        <v/>
      </c>
      <c r="O5" s="7"/>
      <c r="P5" s="7"/>
      <c r="Q5" s="8" t="str">
        <f>IF(COUNT(O5,P5)&lt;2,"",P5-O5)</f>
        <v/>
      </c>
      <c r="R5" s="4"/>
      <c r="S5" s="6" t="str">
        <f>IF(OR(D5="",E5="",COUNT(K5,L5,Q5)&lt;3),"не проверено",IF(AND(D5=E5,ABS(N5)&lt;0.000000001,ABS(Q5)&lt;0.005),"совпало","расхождение"))</f>
        <v>не проверено</v>
      </c>
      <c r="T5" s="4"/>
    </row>
    <row r="6" ht="32" customHeight="1" spans="1:20" x14ac:dyDescent="0.25">
      <c r="A6" s="4"/>
      <c r="B6" s="4"/>
      <c r="C6" s="4"/>
      <c r="D6" s="4"/>
      <c r="E6" s="4"/>
      <c r="F6" s="4"/>
      <c r="G6" s="4"/>
      <c r="H6" s="5"/>
      <c r="I6" s="4"/>
      <c r="J6" s="5"/>
      <c r="K6" s="6" t="str">
        <f>IF(OR(COUNT(H6,J6)&lt;2,J6=0),"",H6/J6)</f>
        <v/>
      </c>
      <c r="L6" s="5"/>
      <c r="M6" s="6" t="str">
        <f>IF(OR(COUNT(L6,J6)&lt;2,J6=0),"",L6*J6)</f>
        <v/>
      </c>
      <c r="N6" s="6" t="str">
        <f>IF(COUNT(M6,H6)&lt;2,"",M6-H6)</f>
        <v/>
      </c>
      <c r="O6" s="7"/>
      <c r="P6" s="7"/>
      <c r="Q6" s="8" t="str">
        <f>IF(COUNT(O6,P6)&lt;2,"",P6-O6)</f>
        <v/>
      </c>
      <c r="R6" s="4"/>
      <c r="S6" s="6" t="str">
        <f>IF(OR(D6="",E6="",COUNT(K6,L6,Q6)&lt;3),"не проверено",IF(AND(D6=E6,ABS(N6)&lt;0.000000001,ABS(Q6)&lt;0.005),"совпало","расхождение"))</f>
        <v>не проверено</v>
      </c>
      <c r="T6" s="4"/>
    </row>
    <row r="7" ht="32" customHeight="1" spans="1:20" x14ac:dyDescent="0.25">
      <c r="A7" s="4"/>
      <c r="B7" s="4"/>
      <c r="C7" s="4"/>
      <c r="D7" s="4"/>
      <c r="E7" s="4"/>
      <c r="F7" s="4"/>
      <c r="G7" s="4"/>
      <c r="H7" s="5"/>
      <c r="I7" s="4"/>
      <c r="J7" s="5"/>
      <c r="K7" s="6" t="str">
        <f>IF(OR(COUNT(H7,J7)&lt;2,J7=0),"",H7/J7)</f>
        <v/>
      </c>
      <c r="L7" s="5"/>
      <c r="M7" s="6" t="str">
        <f>IF(OR(COUNT(L7,J7)&lt;2,J7=0),"",L7*J7)</f>
        <v/>
      </c>
      <c r="N7" s="6" t="str">
        <f>IF(COUNT(M7,H7)&lt;2,"",M7-H7)</f>
        <v/>
      </c>
      <c r="O7" s="7"/>
      <c r="P7" s="7"/>
      <c r="Q7" s="8" t="str">
        <f>IF(COUNT(O7,P7)&lt;2,"",P7-O7)</f>
        <v/>
      </c>
      <c r="R7" s="4"/>
      <c r="S7" s="6" t="str">
        <f>IF(OR(D7="",E7="",COUNT(K7,L7,Q7)&lt;3),"не проверено",IF(AND(D7=E7,ABS(N7)&lt;0.000000001,ABS(Q7)&lt;0.005),"совпало","расхождение"))</f>
        <v>не проверено</v>
      </c>
      <c r="T7" s="4"/>
    </row>
    <row r="8" ht="32" customHeight="1" spans="1:20" x14ac:dyDescent="0.25">
      <c r="A8" s="4"/>
      <c r="B8" s="4"/>
      <c r="C8" s="4"/>
      <c r="D8" s="4"/>
      <c r="E8" s="4"/>
      <c r="F8" s="4"/>
      <c r="G8" s="4"/>
      <c r="H8" s="5"/>
      <c r="I8" s="4"/>
      <c r="J8" s="5"/>
      <c r="K8" s="6" t="str">
        <f>IF(OR(COUNT(H8,J8)&lt;2,J8=0),"",H8/J8)</f>
        <v/>
      </c>
      <c r="L8" s="5"/>
      <c r="M8" s="6" t="str">
        <f>IF(OR(COUNT(L8,J8)&lt;2,J8=0),"",L8*J8)</f>
        <v/>
      </c>
      <c r="N8" s="6" t="str">
        <f>IF(COUNT(M8,H8)&lt;2,"",M8-H8)</f>
        <v/>
      </c>
      <c r="O8" s="7"/>
      <c r="P8" s="7"/>
      <c r="Q8" s="8" t="str">
        <f>IF(COUNT(O8,P8)&lt;2,"",P8-O8)</f>
        <v/>
      </c>
      <c r="R8" s="4"/>
      <c r="S8" s="6" t="str">
        <f>IF(OR(D8="",E8="",COUNT(K8,L8,Q8)&lt;3),"не проверено",IF(AND(D8=E8,ABS(N8)&lt;0.000000001,ABS(Q8)&lt;0.005),"совпало","расхождение"))</f>
        <v>не проверено</v>
      </c>
      <c r="T8" s="4"/>
    </row>
    <row r="9" ht="32" customHeight="1" spans="1:20" x14ac:dyDescent="0.25">
      <c r="A9" s="4"/>
      <c r="B9" s="4"/>
      <c r="C9" s="4"/>
      <c r="D9" s="4"/>
      <c r="E9" s="4"/>
      <c r="F9" s="4"/>
      <c r="G9" s="4"/>
      <c r="H9" s="5"/>
      <c r="I9" s="4"/>
      <c r="J9" s="5"/>
      <c r="K9" s="6" t="str">
        <f>IF(OR(COUNT(H9,J9)&lt;2,J9=0),"",H9/J9)</f>
        <v/>
      </c>
      <c r="L9" s="5"/>
      <c r="M9" s="6" t="str">
        <f>IF(OR(COUNT(L9,J9)&lt;2,J9=0),"",L9*J9)</f>
        <v/>
      </c>
      <c r="N9" s="6" t="str">
        <f>IF(COUNT(M9,H9)&lt;2,"",M9-H9)</f>
        <v/>
      </c>
      <c r="O9" s="7"/>
      <c r="P9" s="7"/>
      <c r="Q9" s="8" t="str">
        <f>IF(COUNT(O9,P9)&lt;2,"",P9-O9)</f>
        <v/>
      </c>
      <c r="R9" s="4"/>
      <c r="S9" s="6" t="str">
        <f>IF(OR(D9="",E9="",COUNT(K9,L9,Q9)&lt;3),"не проверено",IF(AND(D9=E9,ABS(N9)&lt;0.000000001,ABS(Q9)&lt;0.005),"совпало","расхождение"))</f>
        <v>не проверено</v>
      </c>
      <c r="T9" s="4"/>
    </row>
    <row r="10" ht="32" customHeight="1" spans="1:20" x14ac:dyDescent="0.25">
      <c r="A10" s="4"/>
      <c r="B10" s="4"/>
      <c r="C10" s="4"/>
      <c r="D10" s="4"/>
      <c r="E10" s="4"/>
      <c r="F10" s="4"/>
      <c r="G10" s="4"/>
      <c r="H10" s="5"/>
      <c r="I10" s="4"/>
      <c r="J10" s="5"/>
      <c r="K10" s="6" t="str">
        <f>IF(OR(COUNT(H10,J10)&lt;2,J10=0),"",H10/J10)</f>
        <v/>
      </c>
      <c r="L10" s="5"/>
      <c r="M10" s="6" t="str">
        <f>IF(OR(COUNT(L10,J10)&lt;2,J10=0),"",L10*J10)</f>
        <v/>
      </c>
      <c r="N10" s="6" t="str">
        <f>IF(COUNT(M10,H10)&lt;2,"",M10-H10)</f>
        <v/>
      </c>
      <c r="O10" s="7"/>
      <c r="P10" s="7"/>
      <c r="Q10" s="8" t="str">
        <f>IF(COUNT(O10,P10)&lt;2,"",P10-O10)</f>
        <v/>
      </c>
      <c r="R10" s="4"/>
      <c r="S10" s="6" t="str">
        <f>IF(OR(D10="",E10="",COUNT(K10,L10,Q10)&lt;3),"не проверено",IF(AND(D10=E10,ABS(N10)&lt;0.000000001,ABS(Q10)&lt;0.005),"совпало","расхождение"))</f>
        <v>не проверено</v>
      </c>
      <c r="T10" s="4"/>
    </row>
    <row r="11" ht="32" customHeight="1" spans="1:20" x14ac:dyDescent="0.25">
      <c r="A11" s="4"/>
      <c r="B11" s="4"/>
      <c r="C11" s="4"/>
      <c r="D11" s="4"/>
      <c r="E11" s="4"/>
      <c r="F11" s="4"/>
      <c r="G11" s="4"/>
      <c r="H11" s="5"/>
      <c r="I11" s="4"/>
      <c r="J11" s="5"/>
      <c r="K11" s="6" t="str">
        <f>IF(OR(COUNT(H11,J11)&lt;2,J11=0),"",H11/J11)</f>
        <v/>
      </c>
      <c r="L11" s="5"/>
      <c r="M11" s="6" t="str">
        <f>IF(OR(COUNT(L11,J11)&lt;2,J11=0),"",L11*J11)</f>
        <v/>
      </c>
      <c r="N11" s="6" t="str">
        <f>IF(COUNT(M11,H11)&lt;2,"",M11-H11)</f>
        <v/>
      </c>
      <c r="O11" s="7"/>
      <c r="P11" s="7"/>
      <c r="Q11" s="8" t="str">
        <f>IF(COUNT(O11,P11)&lt;2,"",P11-O11)</f>
        <v/>
      </c>
      <c r="R11" s="4"/>
      <c r="S11" s="6" t="str">
        <f>IF(OR(D11="",E11="",COUNT(K11,L11,Q11)&lt;3),"не проверено",IF(AND(D11=E11,ABS(N11)&lt;0.000000001,ABS(Q11)&lt;0.005),"совпало","расхождение"))</f>
        <v>не проверено</v>
      </c>
      <c r="T11" s="4"/>
    </row>
    <row r="12" ht="32" customHeight="1" spans="1:20" x14ac:dyDescent="0.25">
      <c r="A12" s="4"/>
      <c r="B12" s="4"/>
      <c r="C12" s="4"/>
      <c r="D12" s="4"/>
      <c r="E12" s="4"/>
      <c r="F12" s="4"/>
      <c r="G12" s="4"/>
      <c r="H12" s="5"/>
      <c r="I12" s="4"/>
      <c r="J12" s="5"/>
      <c r="K12" s="6" t="str">
        <f>IF(OR(COUNT(H12,J12)&lt;2,J12=0),"",H12/J12)</f>
        <v/>
      </c>
      <c r="L12" s="5"/>
      <c r="M12" s="6" t="str">
        <f>IF(OR(COUNT(L12,J12)&lt;2,J12=0),"",L12*J12)</f>
        <v/>
      </c>
      <c r="N12" s="6" t="str">
        <f>IF(COUNT(M12,H12)&lt;2,"",M12-H12)</f>
        <v/>
      </c>
      <c r="O12" s="7"/>
      <c r="P12" s="7"/>
      <c r="Q12" s="8" t="str">
        <f>IF(COUNT(O12,P12)&lt;2,"",P12-O12)</f>
        <v/>
      </c>
      <c r="R12" s="4"/>
      <c r="S12" s="6" t="str">
        <f>IF(OR(D12="",E12="",COUNT(K12,L12,Q12)&lt;3),"не проверено",IF(AND(D12=E12,ABS(N12)&lt;0.000000001,ABS(Q12)&lt;0.005),"совпало","расхождение"))</f>
        <v>не проверено</v>
      </c>
      <c r="T12" s="4"/>
    </row>
    <row r="13" ht="32" customHeight="1" spans="1:20" x14ac:dyDescent="0.25">
      <c r="A13" s="4"/>
      <c r="B13" s="4"/>
      <c r="C13" s="4"/>
      <c r="D13" s="4"/>
      <c r="E13" s="4"/>
      <c r="F13" s="4"/>
      <c r="G13" s="4"/>
      <c r="H13" s="5"/>
      <c r="I13" s="4"/>
      <c r="J13" s="5"/>
      <c r="K13" s="6" t="str">
        <f>IF(OR(COUNT(H13,J13)&lt;2,J13=0),"",H13/J13)</f>
        <v/>
      </c>
      <c r="L13" s="5"/>
      <c r="M13" s="6" t="str">
        <f>IF(OR(COUNT(L13,J13)&lt;2,J13=0),"",L13*J13)</f>
        <v/>
      </c>
      <c r="N13" s="6" t="str">
        <f>IF(COUNT(M13,H13)&lt;2,"",M13-H13)</f>
        <v/>
      </c>
      <c r="O13" s="7"/>
      <c r="P13" s="7"/>
      <c r="Q13" s="8" t="str">
        <f>IF(COUNT(O13,P13)&lt;2,"",P13-O13)</f>
        <v/>
      </c>
      <c r="R13" s="4"/>
      <c r="S13" s="6" t="str">
        <f>IF(OR(D13="",E13="",COUNT(K13,L13,Q13)&lt;3),"не проверено",IF(AND(D13=E13,ABS(N13)&lt;0.000000001,ABS(Q13)&lt;0.005),"совпало","расхождение"))</f>
        <v>не проверено</v>
      </c>
      <c r="T13" s="4"/>
    </row>
    <row r="14" ht="32" customHeight="1" spans="1:20" x14ac:dyDescent="0.25">
      <c r="A14" s="4"/>
      <c r="B14" s="4"/>
      <c r="C14" s="4"/>
      <c r="D14" s="4"/>
      <c r="E14" s="4"/>
      <c r="F14" s="4"/>
      <c r="G14" s="4"/>
      <c r="H14" s="5"/>
      <c r="I14" s="4"/>
      <c r="J14" s="5"/>
      <c r="K14" s="6" t="str">
        <f>IF(OR(COUNT(H14,J14)&lt;2,J14=0),"",H14/J14)</f>
        <v/>
      </c>
      <c r="L14" s="5"/>
      <c r="M14" s="6" t="str">
        <f>IF(OR(COUNT(L14,J14)&lt;2,J14=0),"",L14*J14)</f>
        <v/>
      </c>
      <c r="N14" s="6" t="str">
        <f>IF(COUNT(M14,H14)&lt;2,"",M14-H14)</f>
        <v/>
      </c>
      <c r="O14" s="7"/>
      <c r="P14" s="7"/>
      <c r="Q14" s="8" t="str">
        <f>IF(COUNT(O14,P14)&lt;2,"",P14-O14)</f>
        <v/>
      </c>
      <c r="R14" s="4"/>
      <c r="S14" s="6" t="str">
        <f>IF(OR(D14="",E14="",COUNT(K14,L14,Q14)&lt;3),"не проверено",IF(AND(D14=E14,ABS(N14)&lt;0.000000001,ABS(Q14)&lt;0.005),"совпало","расхождение"))</f>
        <v>не проверено</v>
      </c>
      <c r="T14" s="4"/>
    </row>
    <row r="15" ht="32" customHeight="1" spans="1:20" x14ac:dyDescent="0.25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</row>
    <row r="16" ht="32" customHeight="1" spans="1:20" x14ac:dyDescent="0.25">
      <c r="A16" s="4"/>
      <c r="B16" s="4"/>
      <c r="C16" s="4"/>
      <c r="D16" s="4"/>
      <c r="E16" s="4"/>
      <c r="F16" s="4" t="s">
        <v>52</v>
      </c>
      <c r="G16" s="4"/>
      <c r="H16" s="4"/>
      <c r="I16" s="4"/>
      <c r="J16" s="4"/>
      <c r="K16" s="4"/>
      <c r="L16" s="4"/>
      <c r="M16" s="4"/>
      <c r="N16" s="4"/>
      <c r="O16" s="6" t="str">
        <f>IF(COUNT(O5:O14)=0,"",SUM(O5:O14))</f>
        <v/>
      </c>
      <c r="P16" s="6" t="str">
        <f>IF(COUNT(P5:P14)=0,"",SUM(P5:P14))</f>
        <v/>
      </c>
      <c r="Q16" s="6" t="str">
        <f>IF(OR(COUNT(O5:O14)=0,COUNT(P5:P14)=0,COUNT(O5:O14)&lt;&gt;COUNT(P5:P14)),"",P16-O16)</f>
        <v/>
      </c>
      <c r="R16" s="4" t="s">
        <v>53</v>
      </c>
      <c r="S16" s="4"/>
      <c r="T16" s="4"/>
    </row>
  </sheetData>
  <mergeCells count="2">
    <mergeCell ref="A2:T2"/>
    <mergeCell ref="A3:T3"/>
  </mergeCells>
  <conditionalFormatting sqref="S5:S14">
    <cfRule type="containsText" dxfId="0" priority="1">
      <formula>NOT(ISERROR(SEARCH("расхождение",S5)))</formula>
    </cfRule>
    <cfRule type="containsText" dxfId="1" priority="2">
      <formula>NOT(ISERROR(SEARCH("не проверено",S5)))</formula>
    </cfRule>
  </conditionalFormatting>
  <pageMargins left="0.25" right="0.25" top="0.4" bottom="0.4" header="0.2" footer="0.2"/>
  <pageSetup paperSize="8" orientation="landscape" horizontalDpi="4294967295" verticalDpi="4294967295" scale="100" fitToWidth="3" fitToHeight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H15"/>
  <sheetViews>
    <sheetView workbookViewId="0" showGridLines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28" customWidth="1"/>
    <col min="2" max="2" width="18" customWidth="1"/>
    <col min="3" max="3" width="48" customWidth="1"/>
    <col min="4" max="4" width="18" customWidth="1"/>
    <col min="5" max="5" width="48" customWidth="1"/>
    <col min="6" max="6" width="18" customWidth="1"/>
    <col min="7" max="7" width="20" customWidth="1"/>
    <col min="8" max="8" width="48" customWidth="1"/>
  </cols>
  <sheetData>
    <row r="2" ht="25" customHeight="1" spans="1:8" x14ac:dyDescent="0.25">
      <c r="A2" s="1" t="s">
        <v>54</v>
      </c>
      <c r="B2" s="1"/>
      <c r="C2" s="1"/>
      <c r="D2" s="1"/>
      <c r="E2" s="1"/>
      <c r="F2" s="1"/>
      <c r="G2" s="1"/>
      <c r="H2" s="1"/>
    </row>
    <row r="3" ht="35" customHeight="1" spans="1:8" x14ac:dyDescent="0.25">
      <c r="A3" s="2" t="s">
        <v>55</v>
      </c>
      <c r="B3" s="2"/>
      <c r="C3" s="2"/>
      <c r="D3" s="2"/>
      <c r="E3" s="2"/>
      <c r="F3" s="2"/>
      <c r="G3" s="2"/>
      <c r="H3" s="2"/>
    </row>
    <row r="4" ht="42" customHeight="1" spans="1:8" x14ac:dyDescent="0.25">
      <c r="A4" s="3" t="s">
        <v>56</v>
      </c>
      <c r="B4" s="3" t="s">
        <v>57</v>
      </c>
      <c r="C4" s="3" t="s">
        <v>58</v>
      </c>
      <c r="D4" s="3" t="s">
        <v>59</v>
      </c>
      <c r="E4" s="3" t="s">
        <v>60</v>
      </c>
      <c r="F4" s="3" t="s">
        <v>61</v>
      </c>
      <c r="G4" s="3" t="s">
        <v>62</v>
      </c>
      <c r="H4" s="3" t="s">
        <v>63</v>
      </c>
    </row>
    <row r="5" ht="32" customHeight="1" spans="1:8" x14ac:dyDescent="0.25">
      <c r="A5" s="4" t="s">
        <v>64</v>
      </c>
      <c r="B5" s="4"/>
      <c r="C5" s="4"/>
      <c r="D5" s="4"/>
      <c r="E5" s="4"/>
      <c r="F5" s="6" t="str">
        <f>IF(COUNT(B5,D5)&lt;2,"",D5-B5)</f>
        <v/>
      </c>
      <c r="G5" s="6" t="str">
        <f>IF(OR(COUNT(F5)=0,C5="",E5=""),"не проверено",IF(AND(ABS(F5)&lt;0.000000001,C5=E5),"совпало","расхождение"))</f>
        <v>не проверено</v>
      </c>
      <c r="H5" s="4"/>
    </row>
    <row r="6" ht="32" customHeight="1" spans="1:8" x14ac:dyDescent="0.25">
      <c r="A6" s="4" t="s">
        <v>65</v>
      </c>
      <c r="B6" s="4"/>
      <c r="C6" s="4"/>
      <c r="D6" s="4"/>
      <c r="E6" s="4"/>
      <c r="F6" s="4"/>
      <c r="G6" s="4" t="s">
        <v>66</v>
      </c>
      <c r="H6" s="4"/>
    </row>
    <row r="7" ht="32" customHeight="1" spans="1:8" x14ac:dyDescent="0.25">
      <c r="A7" s="4" t="s">
        <v>67</v>
      </c>
      <c r="B7" s="4"/>
      <c r="C7" s="4"/>
      <c r="D7" s="4"/>
      <c r="E7" s="4"/>
      <c r="F7" s="6" t="str">
        <f>IF(COUNT(B7,D7)&lt;2,"",D7-B7)</f>
        <v/>
      </c>
      <c r="G7" s="6" t="str">
        <f>IF(OR(COUNT(F7)=0,C7="",E7=""),"не проверено",IF(AND(ABS(F7)&lt;0.000000001,C7=E7),"совпало","расхождение"))</f>
        <v>не проверено</v>
      </c>
      <c r="H7" s="4"/>
    </row>
    <row r="8" ht="32" customHeight="1" spans="1:8" x14ac:dyDescent="0.25">
      <c r="A8" s="4" t="s">
        <v>68</v>
      </c>
      <c r="B8" s="4"/>
      <c r="C8" s="4"/>
      <c r="D8" s="4"/>
      <c r="E8" s="4"/>
      <c r="F8" s="6" t="str">
        <f>IF(COUNT(B8,D8)&lt;2,"",D8-B8)</f>
        <v/>
      </c>
      <c r="G8" s="6" t="str">
        <f>IF(OR(COUNT(F8)=0,C8="",E8=""),"не проверено",IF(AND(ABS(F8)&lt;0.000000001,C8=E8),"совпало","расхождение"))</f>
        <v>не проверено</v>
      </c>
      <c r="H8" s="4"/>
    </row>
    <row r="9" ht="32" customHeight="1" spans="1:8" x14ac:dyDescent="0.25">
      <c r="A9" s="4" t="s">
        <v>69</v>
      </c>
      <c r="B9" s="4"/>
      <c r="C9" s="4"/>
      <c r="D9" s="4"/>
      <c r="E9" s="4"/>
      <c r="F9" s="6" t="str">
        <f>IF(COUNT(B9,D9)&lt;2,"",D9-B9)</f>
        <v/>
      </c>
      <c r="G9" s="6" t="str">
        <f>IF(OR(COUNT(F9)=0,C9="",E9=""),"не проверено",IF(AND(ABS(F9)&lt;0.000000001,C9=E9),"совпало","расхождение"))</f>
        <v>не проверено</v>
      </c>
      <c r="H9" s="4"/>
    </row>
    <row r="10" ht="32" customHeight="1" spans="1:8" x14ac:dyDescent="0.25">
      <c r="A10" s="4" t="s">
        <v>70</v>
      </c>
      <c r="B10" s="4"/>
      <c r="C10" s="4"/>
      <c r="D10" s="4"/>
      <c r="E10" s="4"/>
      <c r="F10" s="6" t="str">
        <f>IF(COUNT(B10,D10)&lt;2,"",D10-B10)</f>
        <v/>
      </c>
      <c r="G10" s="6" t="str">
        <f>IF(OR(COUNT(F10)=0,C10="",E10=""),"не проверено",IF(AND(ABS(F10)&lt;0.000000001,C10=E10),"совпало","расхождение"))</f>
        <v>не проверено</v>
      </c>
      <c r="H10" s="4"/>
    </row>
    <row r="11" ht="32" customHeight="1" spans="1:8" x14ac:dyDescent="0.25">
      <c r="A11" s="4" t="s">
        <v>71</v>
      </c>
      <c r="B11" s="4"/>
      <c r="C11" s="4"/>
      <c r="D11" s="4"/>
      <c r="E11" s="4"/>
      <c r="F11" s="6" t="str">
        <f>IF(COUNT(B11,D11)&lt;2,"",D11-B11)</f>
        <v/>
      </c>
      <c r="G11" s="6" t="str">
        <f>IF(OR(COUNT(F11)=0,C11="",E11=""),"не проверено",IF(AND(ABS(F11)&lt;0.000000001,C11=E11),"совпало","расхождение"))</f>
        <v>не проверено</v>
      </c>
      <c r="H11" s="4"/>
    </row>
    <row r="12" ht="32" customHeight="1" spans="1:8" x14ac:dyDescent="0.25">
      <c r="A12" s="4" t="s">
        <v>72</v>
      </c>
      <c r="B12" s="4"/>
      <c r="C12" s="4"/>
      <c r="D12" s="4"/>
      <c r="E12" s="4"/>
      <c r="F12" s="6" t="str">
        <f>IF(COUNT(B12,D12)&lt;2,"",D12-B12)</f>
        <v/>
      </c>
      <c r="G12" s="6" t="str">
        <f>IF(OR(COUNT(F12)=0,C12="",E12=""),"не проверено",IF(AND(ABS(F12)&lt;0.000000001,C12=E12),"совпало","расхождение"))</f>
        <v>не проверено</v>
      </c>
      <c r="H12" s="4"/>
    </row>
    <row r="13" ht="32" customHeight="1" spans="1:8" x14ac:dyDescent="0.25">
      <c r="A13" s="4" t="s">
        <v>73</v>
      </c>
      <c r="B13" s="4"/>
      <c r="C13" s="4"/>
      <c r="D13" s="4"/>
      <c r="E13" s="4"/>
      <c r="F13" s="6" t="str">
        <f>IF(COUNT(B13,D13)&lt;2,"",D13-B13)</f>
        <v/>
      </c>
      <c r="G13" s="6" t="str">
        <f>IF(OR(COUNT(F13)=0,C13="",E13=""),"не проверено",IF(AND(ABS(F13)&lt;0.000000001,C13=E13),"совпало","расхождение"))</f>
        <v>не проверено</v>
      </c>
      <c r="H13" s="4"/>
    </row>
    <row r="14" ht="32" customHeight="1" spans="1:8" x14ac:dyDescent="0.25">
      <c r="A14" s="4"/>
      <c r="B14" s="4"/>
      <c r="C14" s="4"/>
      <c r="D14" s="4"/>
      <c r="E14" s="4"/>
      <c r="F14" s="4"/>
      <c r="G14" s="4"/>
      <c r="H14" s="4"/>
    </row>
    <row r="15" ht="32" customHeight="1" spans="1:8" x14ac:dyDescent="0.25">
      <c r="A15" s="4" t="s">
        <v>74</v>
      </c>
      <c r="B15" s="4"/>
      <c r="C15" s="4"/>
      <c r="D15" s="4"/>
      <c r="E15" s="4"/>
      <c r="F15" s="4"/>
      <c r="G15" s="4"/>
      <c r="H15" s="4"/>
    </row>
  </sheetData>
  <mergeCells count="2">
    <mergeCell ref="A2:H2"/>
    <mergeCell ref="A3:H3"/>
  </mergeCells>
  <conditionalFormatting sqref="G5:G13">
    <cfRule type="containsText" dxfId="2" priority="1">
      <formula>NOT(ISERROR(SEARCH("расхождение",G5)))</formula>
    </cfRule>
    <cfRule type="containsText" dxfId="3" priority="2">
      <formula>NOT(ISERROR(SEARCH("не проверено",G5)))</formula>
    </cfRule>
  </conditionalFormatting>
  <dataValidations count="1">
    <dataValidation type="list" allowBlank="1" sqref="G6">
      <formula1>"не проверено,совпало,расхождение"</formula1>
    </dataValidation>
  </dataValidations>
  <pageMargins left="0.25" right="0.25" top="0.4" bottom="0.4" header="0.2" footer="0.2"/>
  <pageSetup paperSize="8" orientation="landscape" horizontalDpi="4294967295" verticalDpi="4294967295" scale="100" fitToWidth="2" fitToHeight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M11"/>
  <sheetViews>
    <sheetView workbookViewId="0" showGridLines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8" customWidth="1"/>
    <col min="2" max="2" width="45" customWidth="1"/>
    <col min="3" max="3" width="13" customWidth="1"/>
    <col min="4" max="5" width="16" customWidth="1"/>
    <col min="6" max="6" width="13" customWidth="1"/>
    <col min="7" max="7" width="18" customWidth="1"/>
    <col min="8" max="8" width="20" customWidth="1"/>
    <col min="9" max="9" width="18" customWidth="1"/>
    <col min="10" max="11" width="20" customWidth="1"/>
    <col min="12" max="12" width="18" customWidth="1"/>
    <col min="13" max="13" width="20" customWidth="1"/>
  </cols>
  <sheetData>
    <row r="2" ht="25" customHeight="1" spans="1:13" x14ac:dyDescent="0.25">
      <c r="A2" s="1" t="s">
        <v>75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ht="35" customHeight="1" spans="1:13" x14ac:dyDescent="0.25">
      <c r="A3" s="2" t="s">
        <v>76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ht="42" customHeight="1" spans="1:13" x14ac:dyDescent="0.25">
      <c r="A4" s="3" t="s">
        <v>77</v>
      </c>
      <c r="B4" s="3" t="s">
        <v>78</v>
      </c>
      <c r="C4" s="3" t="s">
        <v>38</v>
      </c>
      <c r="D4" s="3" t="s">
        <v>39</v>
      </c>
      <c r="E4" s="3" t="s">
        <v>79</v>
      </c>
      <c r="F4" s="3" t="s">
        <v>41</v>
      </c>
      <c r="G4" s="3" t="s">
        <v>42</v>
      </c>
      <c r="H4" s="3" t="s">
        <v>80</v>
      </c>
      <c r="I4" s="3" t="s">
        <v>81</v>
      </c>
      <c r="J4" s="3" t="s">
        <v>82</v>
      </c>
      <c r="K4" s="3" t="s">
        <v>83</v>
      </c>
      <c r="L4" s="3" t="s">
        <v>45</v>
      </c>
      <c r="M4" s="3" t="s">
        <v>84</v>
      </c>
    </row>
    <row r="5" ht="58" customHeight="1" spans="1:13" x14ac:dyDescent="0.25">
      <c r="A5" s="4" t="s">
        <v>85</v>
      </c>
      <c r="B5" s="4" t="s">
        <v>86</v>
      </c>
      <c r="C5" s="4" t="s">
        <v>87</v>
      </c>
      <c r="D5" s="9">
        <v>250</v>
      </c>
      <c r="E5" s="4" t="s">
        <v>88</v>
      </c>
      <c r="F5" s="9">
        <v>100</v>
      </c>
      <c r="G5" s="10">
        <f>IF(OR(COUNT(D5,F5)&lt;2,F5=0),"",D5/F5)</f>
        <v>2.5</v>
      </c>
      <c r="H5" s="10">
        <f>IF(COUNT(G5)=0,"",G5/F5)</f>
        <v>0.025</v>
      </c>
      <c r="I5" s="10">
        <f>IF(COUNT(H5)=0,"",H5*F5)</f>
        <v>2.5</v>
      </c>
      <c r="J5" s="9"/>
      <c r="K5" s="6" t="str">
        <f>IF(OR(COUNT(J5,F5)&lt;2,F5=0),"",J5*F5)</f>
        <v/>
      </c>
      <c r="L5" s="6" t="str">
        <f>IF(COUNT(K5,D5)&lt;2,"",K5-D5)</f>
        <v/>
      </c>
      <c r="M5" s="6" t="str">
        <f>IF(COUNT(L5)=0,"не проверено",IF(ABS(L5)&lt;0.000000001,"совпало","расхождение"))</f>
        <v>не проверено</v>
      </c>
    </row>
    <row r="6" ht="58" customHeight="1" spans="1:13" x14ac:dyDescent="0.25">
      <c r="A6" s="4" t="s">
        <v>89</v>
      </c>
      <c r="B6" s="4" t="s">
        <v>90</v>
      </c>
      <c r="C6" s="4" t="s">
        <v>91</v>
      </c>
      <c r="D6" s="9">
        <v>156</v>
      </c>
      <c r="E6" s="4" t="s">
        <v>92</v>
      </c>
      <c r="F6" s="9">
        <v>1000</v>
      </c>
      <c r="G6" s="10">
        <f>IF(OR(COUNT(D6,F6)&lt;2,F6=0),"",D6/F6)</f>
        <v>0.156</v>
      </c>
      <c r="H6" s="10">
        <f>IF(COUNT(G6)=0,"",G6/F6)</f>
        <v>0.000156</v>
      </c>
      <c r="I6" s="10">
        <f>IF(COUNT(H6)=0,"",H6*F6)</f>
        <v>0.156</v>
      </c>
      <c r="J6" s="9"/>
      <c r="K6" s="6" t="str">
        <f>IF(OR(COUNT(J6,F6)&lt;2,F6=0),"",J6*F6)</f>
        <v/>
      </c>
      <c r="L6" s="6" t="str">
        <f>IF(COUNT(K6,D6)&lt;2,"",K6-D6)</f>
        <v/>
      </c>
      <c r="M6" s="6" t="str">
        <f>IF(COUNT(L6)=0,"не проверено",IF(ABS(L6)&lt;0.000000001,"совпало","расхождение"))</f>
        <v>не проверено</v>
      </c>
    </row>
    <row r="7" ht="58" customHeight="1" spans="1:13" x14ac:dyDescent="0.25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</row>
    <row r="8" ht="58" customHeight="1" spans="1:13" x14ac:dyDescent="0.25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</row>
    <row r="9" ht="58" customHeight="1" spans="1:13" x14ac:dyDescent="0.25">
      <c r="A9" s="4" t="s">
        <v>93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</row>
    <row r="10" ht="58" customHeight="1" spans="1:13" x14ac:dyDescent="0.25">
      <c r="A10" s="4" t="s">
        <v>23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</row>
    <row r="11" ht="58" customHeight="1" spans="1:13" x14ac:dyDescent="0.25">
      <c r="A11" s="4" t="s">
        <v>51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</row>
  </sheetData>
  <mergeCells count="2">
    <mergeCell ref="A2:M2"/>
    <mergeCell ref="A3:M3"/>
  </mergeCells>
  <conditionalFormatting sqref="M5:M6">
    <cfRule type="containsText" dxfId="4" priority="1">
      <formula>NOT(ISERROR(SEARCH("расхождение",M5)))</formula>
    </cfRule>
    <cfRule type="containsText" dxfId="5" priority="2">
      <formula>NOT(ISERROR(SEARCH("не проверено",M5)))</formula>
    </cfRule>
  </conditionalFormatting>
  <pageMargins left="0.25" right="0.25" top="0.4" bottom="0.4" header="0.2" footer="0.2"/>
  <pageSetup paperSize="8" orientation="landscape" horizontalDpi="4294967295" verticalDpi="4294967295" scale="100" fitToWidth="2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Паспорт</vt:lpstr>
      <vt:lpstr>Строки</vt:lpstr>
      <vt:lpstr>Начисления</vt:lpstr>
      <vt:lpstr>Пример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Сметрикс</dc:creator>
  <dc:title/>
  <dc:subject/>
  <dc:description/>
  <cp:keywords/>
  <cp:category/>
  <cp:lastModifiedBy>Unknown</cp:lastModifiedBy>
  <dcterms:created xsi:type="dcterms:W3CDTF">2026-10-07T00:00:00Z</dcterms:created>
  <dcterms:modified xsi:type="dcterms:W3CDTF">2026-10-07T05:17:02Z</dcterms:modified>
</cp:coreProperties>
</file>