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Расчёт объёмов" state="visible" r:id="rId5"/>
  </sheets>
  <definedNames>
    <definedName name="_xlnm.Print_Area" localSheetId="0">'ВОР'!$A1:$G18</definedName>
    <definedName name="_xlnm.Print_Area" localSheetId="1">'Расчёт объёмов'!$A1:$C33</definedName>
  </definedNames>
  <calcPr calcId="171027" fullCalcOnLoad="1"/>
</workbook>
</file>

<file path=xl/sharedStrings.xml><?xml version="1.0" encoding="utf-8"?>
<sst xmlns="http://schemas.openxmlformats.org/spreadsheetml/2006/main" count="74" uniqueCount="52">
  <si>
    <t>Ведомость фасадных работ</t>
  </si>
  <si>
    <t>Учебный пример, числа условные.</t>
  </si>
  <si>
    <t>№</t>
  </si>
  <si>
    <t>Работа и условия</t>
  </si>
  <si>
    <t>Единица ВОР</t>
  </si>
  <si>
    <t>Объём</t>
  </si>
  <si>
    <t>Норма для проверки</t>
  </si>
  <si>
    <t>Измеритель нормы</t>
  </si>
  <si>
    <t>Количество по норме</t>
  </si>
  <si>
    <t>Новое декоративное покрытие гладких стен по камню</t>
  </si>
  <si>
    <t>м²</t>
  </si>
  <si>
    <t>ГЭСН 15-02-005-01</t>
  </si>
  <si>
    <t>100 м²</t>
  </si>
  <si>
    <t>Новые декоративные плоские откосы до 200 мм</t>
  </si>
  <si>
    <t>м</t>
  </si>
  <si>
    <t>ГЭСН 15-02-006-01</t>
  </si>
  <si>
    <t>100 м</t>
  </si>
  <si>
    <t>Ремонт декоративного слоя 30 мм с лестниц, места до 5 м²</t>
  </si>
  <si>
    <t>ГЭСНр 61-02-002-05</t>
  </si>
  <si>
    <t>Ремонт наружной прямой тяги с лесов, места до 1 м²</t>
  </si>
  <si>
    <t>ГЭСНр 61-03-006-01</t>
  </si>
  <si>
    <t>Новый участок и сохраняемое покрытие не пересекаются. Нижние откосы не оштукатуривают.</t>
  </si>
  <si>
    <t>Количество считают отдельно для каждой нормы. Метры и квадратные метры не суммируют.</t>
  </si>
  <si>
    <t>Шифры приведены для проверки: при изменении технологии, доступа или размеров места норму выбирают заново.</t>
  </si>
  <si>
    <t>Ремонт тяги: цементно-известковый раствор по камню и бетону.</t>
  </si>
  <si>
    <t>Обмеры фасада и расчёт объёмов</t>
  </si>
  <si>
    <t>Исходные данные</t>
  </si>
  <si>
    <t>Значение</t>
  </si>
  <si>
    <t>Единица</t>
  </si>
  <si>
    <t>Длина участка нового покрытия</t>
  </si>
  <si>
    <t>Высота участка</t>
  </si>
  <si>
    <t>Проёмы по наружному обводу коробок</t>
  </si>
  <si>
    <t>Проекция отдельно учитываемых тянутых деталей</t>
  </si>
  <si>
    <t>Число окон с тремя оштукатуриваемыми откосами</t>
  </si>
  <si>
    <t>шт.</t>
  </si>
  <si>
    <t>Длина бокового откоса</t>
  </si>
  <si>
    <t>Длина верхнего откоса</t>
  </si>
  <si>
    <t>Число отдельных сколов на сохраняемом участке</t>
  </si>
  <si>
    <t>Площадь каждого скола</t>
  </si>
  <si>
    <t>Число ремонтируемых мест тяги</t>
  </si>
  <si>
    <t>Площадь одного места тяги по обмеру</t>
  </si>
  <si>
    <t>Расчёт</t>
  </si>
  <si>
    <t>Площадь по наружным размерам</t>
  </si>
  <si>
    <t>Площадь нового покрытия стен</t>
  </si>
  <si>
    <t>Длина новых откосов</t>
  </si>
  <si>
    <t>Площадь ремонта гладкой штукатурки</t>
  </si>
  <si>
    <t>Площадь ремонта тяги</t>
  </si>
  <si>
    <t>Стены: проёмы и тянутые детали вычитают по правилам ГЭСН 15, пункт 2.15.5.</t>
  </si>
  <si>
    <t>Откосы: ширина до 200 мм, два боковых и один верхний. По проекту уточните фактически оштукатуриваемые грани.</t>
  </si>
  <si>
    <t>Ремонт: площадь одного скола до 5 м², одного места тяги до 1 м². При превышении выберите другой вариант нормы.</t>
  </si>
  <si>
    <t>Обмер ремонта тяги: сумма размеров откоса и высоты × длина (ГЭСНр 61, пункт 2.61.6).</t>
  </si>
  <si>
    <t>Источники: ГЭСН 81-02-15-2022 и ГЭСНр 81-02-61-2022, приказ Минстроя России № 1046/пр. Ссылки на документы в статье «Штукатурка фасада».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</si>
</sst>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color theme="1"/>
      <family val="2"/>
      <scheme val="minor"/>
      <sz val="11"/>
      <name val="Calibri"/>
    </font>
    <font>
      <color rgb="292523"/>
      <sz val="11"/>
      <name val="Arial"/>
    </font>
    <font>
      <b/>
      <color rgb="55372D"/>
      <sz val="15"/>
      <name val="Arial"/>
    </font>
    <font>
      <b/>
      <color rgb="FFFFFF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55372D"/>
      </patternFill>
    </fill>
    <fill>
      <patternFill patternType="solid">
        <fgColor rgb="FFF1C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horizontal="right" vertical="center"/>
    </xf>
    <xf numFmtId="164" fontId="0" fillId="3" borderId="0" xfId="0" applyNumberFormat="1" applyFill="1" applyAlignment="1">
      <alignment horizontal="right" vertical="center"/>
    </xf>
    <xf numFmtId="1" fontId="0" fillId="3" borderId="0" xfId="0" applyNumberFormat="1" applyFill="1" applyAlignment="1">
      <alignment horizontal="right" vertical="center"/>
    </xf>
  </cellXfs>
  <cellStyles count="1">
    <cellStyle name="Normal" xfId="0" builtinId="0"/>
  </cellStyles>
  <dxfs count="1">
    <dxf>
      <font>
        <color rgb="9C0006"/>
      </font>
      <fill>
        <patternFill patternType="solid">
          <fgColor rgb="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 showGridLines="0"/>
  </sheetViews>
  <sheetFormatPr defaultRowHeight="24" outlineLevelRow="0" outlineLevelCol="0" x14ac:dyDescent="55" customHeight="1"/>
  <cols>
    <col min="1" max="1" width="6" customWidth="1"/>
    <col min="2" max="2" width="65" customWidth="1"/>
    <col min="3" max="3" width="11" customWidth="1"/>
    <col min="4" max="4" width="14" customWidth="1"/>
    <col min="5" max="5" width="27" customWidth="1"/>
    <col min="6" max="6" width="14" customWidth="1"/>
    <col min="7" max="7" width="16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2"/>
      <c r="B2" s="2" t="s">
        <v>0</v>
      </c>
      <c r="C2" s="1"/>
      <c r="D2" s="1"/>
      <c r="E2" s="1"/>
      <c r="F2" s="1"/>
      <c r="G2" s="1"/>
    </row>
    <row r="3" ht="34" customHeight="1" spans="1:7" x14ac:dyDescent="0.25">
      <c r="A3" s="1"/>
      <c r="B3" s="1" t="s">
        <v>1</v>
      </c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ht="36" customHeight="1" spans="1:7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ht="58" customHeight="1" spans="1:7" x14ac:dyDescent="0.25">
      <c r="A6">
        <v>1</v>
      </c>
      <c r="B6" t="s">
        <v>9</v>
      </c>
      <c r="C6" t="s">
        <v>10</v>
      </c>
      <c r="D6" s="4">
        <f>IF(ISNUMBER('Расчёт объёмов'!B21),'Расчёт объёмов'!B21,"")</f>
        <v>176</v>
      </c>
      <c r="E6" t="s">
        <v>11</v>
      </c>
      <c r="F6" t="s">
        <v>12</v>
      </c>
      <c r="G6" s="4">
        <f>IF(D6="","",D6/100)</f>
        <v>1.76</v>
      </c>
    </row>
    <row r="7" ht="58" customHeight="1" spans="1:7" x14ac:dyDescent="0.25">
      <c r="A7">
        <v>2</v>
      </c>
      <c r="B7" t="s">
        <v>13</v>
      </c>
      <c r="C7" t="s">
        <v>14</v>
      </c>
      <c r="D7" s="4">
        <f>IF(ISNUMBER('Расчёт объёмов'!B22),'Расчёт объёмов'!B22,"")</f>
        <v>50.4</v>
      </c>
      <c r="E7" t="s">
        <v>15</v>
      </c>
      <c r="F7" t="s">
        <v>16</v>
      </c>
      <c r="G7" s="4">
        <f>IF(D7="","",D7/100)</f>
        <v>0.504</v>
      </c>
    </row>
    <row r="8" ht="58" customHeight="1" spans="1:7" x14ac:dyDescent="0.25">
      <c r="A8">
        <v>3</v>
      </c>
      <c r="B8" t="s">
        <v>17</v>
      </c>
      <c r="C8" t="s">
        <v>10</v>
      </c>
      <c r="D8" s="4">
        <f>IF(ISNUMBER('Расчёт объёмов'!B23),'Расчёт объёмов'!B23,"")</f>
        <v>12</v>
      </c>
      <c r="E8" t="s">
        <v>18</v>
      </c>
      <c r="F8" t="s">
        <v>12</v>
      </c>
      <c r="G8" s="4">
        <f>IF(D8="","",D8/100)</f>
        <v>0.12</v>
      </c>
    </row>
    <row r="9" ht="76" customHeight="1" spans="1:7" x14ac:dyDescent="0.25">
      <c r="A9">
        <v>4</v>
      </c>
      <c r="B9" t="s">
        <v>19</v>
      </c>
      <c r="C9" t="s">
        <v>10</v>
      </c>
      <c r="D9" s="4">
        <f>IF(ISNUMBER('Расчёт объёмов'!B24),'Расчёт объёмов'!B24,"")</f>
        <v>4.8</v>
      </c>
      <c r="E9" t="s">
        <v>20</v>
      </c>
      <c r="F9" t="s">
        <v>12</v>
      </c>
      <c r="G9" s="4">
        <f>IF(D9="","",D9/100)</f>
        <v>0.048</v>
      </c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ht="42" customHeight="1" spans="1:7" x14ac:dyDescent="0.25">
      <c r="A12" s="1"/>
      <c r="B12" s="1" t="s">
        <v>21</v>
      </c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ht="42" customHeight="1" spans="1:7" x14ac:dyDescent="0.25">
      <c r="A14" s="1"/>
      <c r="B14" s="1" t="s">
        <v>22</v>
      </c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ht="48" customHeight="1" spans="1:7" x14ac:dyDescent="0.25">
      <c r="A16" s="1"/>
      <c r="B16" s="1" t="s">
        <v>23</v>
      </c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 t="s">
        <v>24</v>
      </c>
      <c r="C18" s="1"/>
      <c r="D18" s="1"/>
      <c r="E18" s="1"/>
      <c r="F18" s="1"/>
      <c r="G18" s="1"/>
    </row>
  </sheetData>
  <pageSetup paperSize="9" orientation="landscape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workbookViewId="0" showGridLines="0"/>
  </sheetViews>
  <sheetFormatPr defaultRowHeight="24" outlineLevelRow="0" outlineLevelCol="0" x14ac:dyDescent="55" customHeight="1"/>
  <cols>
    <col min="1" max="1" width="66" customWidth="1"/>
    <col min="2" max="2" width="18" customWidth="1"/>
    <col min="3" max="3" width="12" customWidth="1"/>
  </cols>
  <sheetData>
    <row r="1" spans="1:3" x14ac:dyDescent="0.25">
      <c r="A1" s="1"/>
      <c r="B1" s="1"/>
      <c r="C1" s="1"/>
    </row>
    <row r="2" spans="1:3" x14ac:dyDescent="0.25">
      <c r="A2" s="2" t="s">
        <v>25</v>
      </c>
      <c r="B2" s="1"/>
      <c r="C2" s="1"/>
    </row>
    <row r="3" ht="36" customHeight="1" spans="1:3" x14ac:dyDescent="0.25">
      <c r="A3" s="1" t="s">
        <v>1</v>
      </c>
      <c r="B3" s="1"/>
      <c r="C3" s="1"/>
    </row>
    <row r="4" spans="1:3" x14ac:dyDescent="0.25">
      <c r="A4" s="1"/>
      <c r="B4" s="1"/>
      <c r="C4" s="1"/>
    </row>
    <row r="5" ht="36" customHeight="1" spans="1:3" x14ac:dyDescent="0.25">
      <c r="A5" s="3" t="s">
        <v>26</v>
      </c>
      <c r="B5" s="3" t="s">
        <v>27</v>
      </c>
      <c r="C5" s="3" t="s">
        <v>28</v>
      </c>
    </row>
    <row r="6" ht="30" customHeight="1" spans="1:3" x14ac:dyDescent="0.25">
      <c r="A6" t="s">
        <v>29</v>
      </c>
      <c r="B6" s="5">
        <v>24</v>
      </c>
      <c r="C6" t="s">
        <v>14</v>
      </c>
    </row>
    <row r="7" ht="30" customHeight="1" spans="1:3" x14ac:dyDescent="0.25">
      <c r="A7" t="s">
        <v>30</v>
      </c>
      <c r="B7" s="5">
        <v>9</v>
      </c>
      <c r="C7" t="s">
        <v>14</v>
      </c>
    </row>
    <row r="8" ht="30" customHeight="1" spans="1:3" x14ac:dyDescent="0.25">
      <c r="A8" t="s">
        <v>31</v>
      </c>
      <c r="B8" s="5">
        <v>32</v>
      </c>
      <c r="C8" t="s">
        <v>10</v>
      </c>
    </row>
    <row r="9" ht="30" customHeight="1" spans="1:3" x14ac:dyDescent="0.25">
      <c r="A9" t="s">
        <v>32</v>
      </c>
      <c r="B9" s="5">
        <v>8</v>
      </c>
      <c r="C9" t="s">
        <v>10</v>
      </c>
    </row>
    <row r="10" ht="30" customHeight="1" spans="1:3" x14ac:dyDescent="0.25">
      <c r="A10" t="s">
        <v>33</v>
      </c>
      <c r="B10" s="6">
        <v>12</v>
      </c>
      <c r="C10" t="s">
        <v>34</v>
      </c>
    </row>
    <row r="11" ht="30" customHeight="1" spans="1:3" x14ac:dyDescent="0.25">
      <c r="A11" t="s">
        <v>35</v>
      </c>
      <c r="B11" s="5">
        <v>1.5</v>
      </c>
      <c r="C11" t="s">
        <v>14</v>
      </c>
    </row>
    <row r="12" ht="30" customHeight="1" spans="1:3" x14ac:dyDescent="0.25">
      <c r="A12" t="s">
        <v>36</v>
      </c>
      <c r="B12" s="5">
        <v>1.2</v>
      </c>
      <c r="C12" t="s">
        <v>14</v>
      </c>
    </row>
    <row r="13" ht="30" customHeight="1" spans="1:3" x14ac:dyDescent="0.25">
      <c r="A13" t="s">
        <v>37</v>
      </c>
      <c r="B13" s="6">
        <v>3</v>
      </c>
      <c r="C13" t="s">
        <v>34</v>
      </c>
    </row>
    <row r="14" ht="30" customHeight="1" spans="1:3" x14ac:dyDescent="0.25">
      <c r="A14" t="s">
        <v>38</v>
      </c>
      <c r="B14" s="5">
        <v>4</v>
      </c>
      <c r="C14" t="s">
        <v>10</v>
      </c>
    </row>
    <row r="15" ht="30" customHeight="1" spans="1:3" x14ac:dyDescent="0.25">
      <c r="A15" t="s">
        <v>39</v>
      </c>
      <c r="B15" s="6">
        <v>6</v>
      </c>
      <c r="C15" t="s">
        <v>34</v>
      </c>
    </row>
    <row r="16" ht="30" customHeight="1" spans="1:3" x14ac:dyDescent="0.25">
      <c r="A16" t="s">
        <v>40</v>
      </c>
      <c r="B16" s="5">
        <v>0.8</v>
      </c>
      <c r="C16" t="s">
        <v>10</v>
      </c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  <row r="19" ht="36" customHeight="1" spans="1:3" x14ac:dyDescent="0.25">
      <c r="A19" s="3" t="s">
        <v>41</v>
      </c>
      <c r="B19" s="3" t="s">
        <v>5</v>
      </c>
      <c r="C19" s="3" t="s">
        <v>28</v>
      </c>
    </row>
    <row r="20" ht="30" customHeight="1" spans="1:3" x14ac:dyDescent="0.25">
      <c r="A20" t="s">
        <v>42</v>
      </c>
      <c r="B20" s="4">
        <f>IF(COUNT(B6:B7)&lt;2,"",B6*B7)</f>
        <v>216</v>
      </c>
      <c r="C20" t="s">
        <v>10</v>
      </c>
    </row>
    <row r="21" ht="30" customHeight="1" spans="1:3" x14ac:dyDescent="0.25">
      <c r="A21" t="s">
        <v>43</v>
      </c>
      <c r="B21" s="4">
        <f>IF(COUNT(B6:B9)&lt;4,"",B20-B8-B9)</f>
        <v>176</v>
      </c>
      <c r="C21" t="s">
        <v>10</v>
      </c>
    </row>
    <row r="22" ht="30" customHeight="1" spans="1:3" x14ac:dyDescent="0.25">
      <c r="A22" t="s">
        <v>44</v>
      </c>
      <c r="B22" s="4">
        <f>IF(COUNT(B10:B12)&lt;3,"",B10*(2*B11+B12))</f>
        <v>50.4</v>
      </c>
      <c r="C22" t="s">
        <v>14</v>
      </c>
    </row>
    <row r="23" ht="30" customHeight="1" spans="1:3" x14ac:dyDescent="0.25">
      <c r="A23" t="s">
        <v>45</v>
      </c>
      <c r="B23" s="4">
        <f>IF(COUNT(B13:B14)&lt;2,"",B13*B14)</f>
        <v>12</v>
      </c>
      <c r="C23" t="s">
        <v>10</v>
      </c>
    </row>
    <row r="24" ht="30" customHeight="1" spans="1:3" x14ac:dyDescent="0.25">
      <c r="A24" t="s">
        <v>46</v>
      </c>
      <c r="B24" s="4">
        <f>IF(COUNT(B15:B16)&lt;2,"",B15*B16)</f>
        <v>4.8</v>
      </c>
      <c r="C24" t="s">
        <v>10</v>
      </c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ht="38" customHeight="1" spans="1:3" x14ac:dyDescent="0.25">
      <c r="A27" s="1" t="s">
        <v>47</v>
      </c>
      <c r="B27" s="1"/>
      <c r="C27" s="1"/>
    </row>
    <row r="28" ht="44" customHeight="1" spans="1:3" x14ac:dyDescent="0.25">
      <c r="A28" s="1" t="s">
        <v>48</v>
      </c>
      <c r="B28" s="1"/>
      <c r="C28" s="1"/>
    </row>
    <row r="29" ht="44" customHeight="1" spans="1:3" x14ac:dyDescent="0.25">
      <c r="A29" s="1" t="s">
        <v>49</v>
      </c>
      <c r="B29" s="1"/>
      <c r="C29" s="1"/>
    </row>
    <row r="30" ht="38" customHeight="1" spans="1:3" x14ac:dyDescent="0.25">
      <c r="A30" s="1" t="s">
        <v>50</v>
      </c>
      <c r="B30" s="1"/>
      <c r="C30" s="1"/>
    </row>
    <row r="31" spans="1:3" x14ac:dyDescent="0.25">
      <c r="A31" s="1"/>
      <c r="B31" s="1"/>
      <c r="C31" s="1"/>
    </row>
    <row r="32" ht="48" customHeight="1" spans="1:3" x14ac:dyDescent="0.25">
      <c r="A32" s="1" t="s">
        <v>51</v>
      </c>
      <c r="B32" s="1"/>
      <c r="C32" s="1"/>
    </row>
    <row r="33" spans="1:3" x14ac:dyDescent="0.25">
      <c r="A33" s="1"/>
      <c r="B33" s="1"/>
      <c r="C33" s="1"/>
    </row>
  </sheetData>
  <conditionalFormatting sqref="B21">
    <cfRule type="cellIs" dxfId="0" priority="1" operator="lessThan">
      <formula>0</formula>
    </cfRule>
  </conditionalFormatting>
  <dataValidations count="7">
    <dataValidation type="whole" operator="greaterThanOrEqual" allowBlank="1" showErrorMessage="1" errorTitle="Проверьте обмер" error="Введите неотрицательное число." sqref="B10">
      <formula1>0</formula1>
    </dataValidation>
    <dataValidation type="decimal" operator="greaterThanOrEqual" allowBlank="1" showErrorMessage="1" errorTitle="Проверьте обмер" error="Введите неотрицательное число." sqref="B11:B12">
      <formula1>0</formula1>
    </dataValidation>
    <dataValidation type="whole" operator="greaterThanOrEqual" allowBlank="1" showErrorMessage="1" errorTitle="Проверьте обмер" error="Введите неотрицательное число." sqref="B13">
      <formula1>0</formula1>
    </dataValidation>
    <dataValidation type="decimal" operator="greaterThanOrEqual" allowBlank="1" showErrorMessage="1" errorTitle="Проверьте обмер" error="Введите неотрицательное число." sqref="B14">
      <formula1>0</formula1>
    </dataValidation>
    <dataValidation type="whole" operator="greaterThanOrEqual" allowBlank="1" showErrorMessage="1" errorTitle="Проверьте обмер" error="Введите неотрицательное число." sqref="B15">
      <formula1>0</formula1>
    </dataValidation>
    <dataValidation type="decimal" operator="greaterThanOrEqual" allowBlank="1" showErrorMessage="1" errorTitle="Проверьте обмер" error="Введите неотрицательное число." sqref="B16">
      <formula1>0</formula1>
    </dataValidation>
    <dataValidation type="decimal" operator="greaterThanOrEqual" allowBlank="1" showErrorMessage="1" errorTitle="Проверьте обмер" error="Введите неотрицательное число." sqref="B6:B9">
      <formula1>0</formula1>
    </dataValidation>
  </dataValidations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ВОР</vt:lpstr>
      <vt:lpstr>Расчёт объёмов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2026-10-07T04:41:12Z</dcterms:created>
  <dcterms:modified xsi:type="dcterms:W3CDTF">2026-10-07T04:41:12Z</dcterms:modified>
</cp:coreProperties>
</file>