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Расчёт НР и СП" state="visible" r:id="rId4"/>
  </sheets>
  <definedNames>
    <definedName name="_xlnm.Print_Area" localSheetId="0">'Расчёт НР и СП'!$A1:$D35</definedName>
  </definedNames>
  <calcPr calcId="171027" fullCalcOnLoad="1"/>
</workbook>
</file>

<file path=xl/sharedStrings.xml><?xml version="1.0" encoding="utf-8"?>
<sst xmlns="http://schemas.openxmlformats.org/spreadsheetml/2006/main" count="70" uniqueCount="59">
  <si>
    <t>НР и СП: образец расчёта</t>
  </si>
  <si>
    <t>Расчёт одной позиции</t>
  </si>
  <si>
    <t>Жёлтые поля заполняет сметчик. Проценты вводите как 100% или 49%, коэффициенты как 0,9 или 0,85.</t>
  </si>
  <si>
    <t>НР и СП после поправок</t>
  </si>
  <si>
    <t>руб.</t>
  </si>
  <si>
    <t>Только начисления: прямые затраты, непредвиденные и НДС сюда не включены.</t>
  </si>
  <si>
    <t>Уменьшение начислений</t>
  </si>
  <si>
    <t>Сравнение с теми же нормативами без понижения.</t>
  </si>
  <si>
    <t>Основания коэффициентов</t>
  </si>
  <si>
    <t>Расчёт арифметики не подтверждает применимость поправок.</t>
  </si>
  <si>
    <t>Исходные данные</t>
  </si>
  <si>
    <t>Работа</t>
  </si>
  <si>
    <t>Отделка при капремонте</t>
  </si>
  <si>
    <t>Отдельный расчёт на каждую позицию.</t>
  </si>
  <si>
    <t>Оплата труда рабочих</t>
  </si>
  <si>
    <t>После применимых поправок к оплате труда.</t>
  </si>
  <si>
    <t>Оплата труда машинистов</t>
  </si>
  <si>
    <t>Если отсутствует, введите 0. Полную стоимость ЭМ не вводят.</t>
  </si>
  <si>
    <t>Исходный норматив НР</t>
  </si>
  <si>
    <t>%</t>
  </si>
  <si>
    <t>Для примера: отделка, вне РКС и приравненных местностей; № 812/пр, приложение, пункт 15.</t>
  </si>
  <si>
    <t>Коэффициент к НР</t>
  </si>
  <si>
    <t>Для примера: № 812/пр, пункт 25, с проверкой исключений пункта 26.</t>
  </si>
  <si>
    <t>Исходный норматив СП</t>
  </si>
  <si>
    <t>Для примера: отделка; № 774/пр, приложение, пункт 15.</t>
  </si>
  <si>
    <t>Коэффициент к СП</t>
  </si>
  <si>
    <t>Для примера: № 774/пр, пункт 16. Без этой поправки введите 1.</t>
  </si>
  <si>
    <t>Основание НР</t>
  </si>
  <si>
    <t>№ 812/пр, п.25</t>
  </si>
  <si>
    <t>Документ, пункт и подтверждение условий. Не переносите коэффициенты с другой позиции.</t>
  </si>
  <si>
    <t>Основание СП</t>
  </si>
  <si>
    <t>№ 774/пр, п.16</t>
  </si>
  <si>
    <t>Проверяется отдельно от основания НР.</t>
  </si>
  <si>
    <t>Расчёт</t>
  </si>
  <si>
    <t>ФОТ</t>
  </si>
  <si>
    <t>ОЗП + ЗПМ</t>
  </si>
  <si>
    <t>Эффективный норматив НР</t>
  </si>
  <si>
    <t>Исходный норматив НР × коэффициент к НР</t>
  </si>
  <si>
    <t>НР с поправкой</t>
  </si>
  <si>
    <t>ФОТ × эффективный норматив НР</t>
  </si>
  <si>
    <t>СП с поправкой</t>
  </si>
  <si>
    <t>ФОТ × исходный норматив СП × коэффициент к СП</t>
  </si>
  <si>
    <t>НР без понижения</t>
  </si>
  <si>
    <t>ФОТ × исходный норматив НР</t>
  </si>
  <si>
    <t>СП без понижения</t>
  </si>
  <si>
    <t>ФОТ × исходный норматив СП</t>
  </si>
  <si>
    <t>Эффективный норматив СП</t>
  </si>
  <si>
    <t>Исходный норматив СП × коэффициент к СП</t>
  </si>
  <si>
    <t>Условия примера</t>
  </si>
  <si>
    <t>Капремонт общественного здания, необходимой ГЭСНр нет, строительная норма с обоснованным повышением оплаты труда.</t>
  </si>
  <si>
    <t>Числа примера</t>
  </si>
  <si>
    <t>Учебный пример, суммы оплаты труда условные. Нормативы и коэффициенты имеют указанные основания.</t>
  </si>
  <si>
    <t>Источники для исходных данных</t>
  </si>
  <si>
    <t>Методика НР № 812/пр</t>
  </si>
  <si>
    <t>https://legalacts.ru/doc/prikaz-minstroja-rossii-ot-21122020-n-812pr-ob-utverzhdenii/</t>
  </si>
  <si>
    <t>Методика СП № 774/пр</t>
  </si>
  <si>
    <t>https://legalacts.ru/doc/prikaz-minstroja-rossii-ot-11122020-n-774pr-ob-utverzhdenii/</t>
  </si>
  <si>
    <t>Проверка документов</t>
  </si>
  <si>
    <t>07.10.2026. Для своей позиции сверяют редакцию и условия на дату составления сметы.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</si>
</sst>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color rgb="FF2D241F"/>
      <sz val="11"/>
      <name val="Arial"/>
    </font>
    <font>
      <b/>
      <color rgb="FF2D241F"/>
      <sz val="15"/>
      <name val="Arial"/>
    </font>
    <font>
      <b/>
      <color rgb="FF663D29"/>
      <sz val="11"/>
      <name val="Arial"/>
    </font>
    <font>
      <b/>
      <sz val="11"/>
      <name val="Arial"/>
    </font>
    <font>
      <color rgb="FF184B79"/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F1EAE4"/>
      </patternFill>
    </fill>
    <fill>
      <patternFill patternType="solid">
        <fgColor rgb="FFFFF2CD"/>
      </patternFill>
    </fill>
  </fills>
  <borders count="2">
    <border>
      <left/>
      <right/>
      <top/>
      <bottom/>
      <diagonal/>
    </border>
    <border>
      <left/>
      <right/>
      <top/>
      <bottom style="thin">
        <color rgb="FF663D29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1" fillId="0" borderId="0" xfId="0" applyNumberFormat="1" applyFont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right" vertical="center" wrapText="1"/>
    </xf>
    <xf numFmtId="0" fontId="1" fillId="2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right" vertical="center" wrapText="1"/>
    </xf>
    <xf numFmtId="4" fontId="5" fillId="3" borderId="0" xfId="0" applyNumberFormat="1" applyFont="1" applyFill="1" applyAlignment="1">
      <alignment horizontal="right" vertical="center" wrapText="1"/>
    </xf>
    <xf numFmtId="10" fontId="5" fillId="3" borderId="0" xfId="0" applyNumberFormat="1" applyFont="1" applyFill="1" applyAlignment="1">
      <alignment horizontal="right" vertical="center" wrapText="1"/>
    </xf>
    <xf numFmtId="2" fontId="5" fillId="3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Views>
    <sheetView workbookViewId="0" showGridLines="0"/>
  </sheetViews>
  <sheetFormatPr defaultRowHeight="15" outlineLevelRow="0" outlineLevelCol="0" x14ac:dyDescent="55"/>
  <cols>
    <col min="1" max="1" width="42" customWidth="1"/>
    <col min="2" max="2" width="28" customWidth="1"/>
    <col min="3" max="3" width="12" customWidth="1"/>
    <col min="4" max="4" width="74" customWidth="1"/>
  </cols>
  <sheetData>
    <row r="1" ht="24" customHeight="1" spans="1:4" x14ac:dyDescent="0.25">
      <c r="A1" s="1"/>
      <c r="B1" s="2"/>
      <c r="C1" s="1"/>
      <c r="D1" s="1"/>
    </row>
    <row r="2" ht="30" customHeight="1" spans="1:4" x14ac:dyDescent="0.25">
      <c r="A2" s="3" t="s">
        <v>0</v>
      </c>
      <c r="B2" s="2"/>
      <c r="C2" s="1"/>
      <c r="D2" s="1"/>
    </row>
    <row r="3" ht="36" customHeight="1" spans="1:4" x14ac:dyDescent="0.25">
      <c r="A3" s="1" t="s">
        <v>1</v>
      </c>
      <c r="B3" s="2"/>
      <c r="C3" s="1"/>
      <c r="D3" s="1" t="s">
        <v>2</v>
      </c>
    </row>
    <row r="4" ht="24" customHeight="1" spans="1:4" x14ac:dyDescent="0.25">
      <c r="A4" s="1"/>
      <c r="B4" s="2"/>
      <c r="C4" s="1"/>
      <c r="D4" s="1"/>
    </row>
    <row r="5" ht="36" customHeight="1" spans="1:4" x14ac:dyDescent="0.25">
      <c r="A5" s="4" t="s">
        <v>3</v>
      </c>
      <c r="B5" s="5">
        <f>IF(COUNT(B22:B23)=2,SUM(B22:B23),"")</f>
        <v>34229</v>
      </c>
      <c r="C5" s="4" t="s">
        <v>4</v>
      </c>
      <c r="D5" s="1" t="s">
        <v>5</v>
      </c>
    </row>
    <row r="6" ht="24" customHeight="1" spans="1:4" x14ac:dyDescent="0.25">
      <c r="A6" s="1" t="s">
        <v>6</v>
      </c>
      <c r="B6" s="6">
        <f>IF(COUNT(B22:B25)=4,SUM(B24:B25)-SUM(B22:B23),"")</f>
        <v>4511</v>
      </c>
      <c r="C6" s="1" t="s">
        <v>4</v>
      </c>
      <c r="D6" s="1" t="s">
        <v>7</v>
      </c>
    </row>
    <row r="7" ht="36" customHeight="1" spans="1:4" x14ac:dyDescent="0.25">
      <c r="A7" s="1" t="s">
        <v>8</v>
      </c>
      <c r="B7" s="2" t="str">
        <f>IF(OR(B16="",B17=""),"Укажите основания","Сверьте применимость")</f>
        <v>Сверьте применимость</v>
      </c>
      <c r="C7" s="1"/>
      <c r="D7" s="1" t="s">
        <v>9</v>
      </c>
    </row>
    <row r="8" ht="24" customHeight="1" spans="1:4" x14ac:dyDescent="0.25">
      <c r="A8" s="7" t="s">
        <v>10</v>
      </c>
      <c r="B8" s="8"/>
      <c r="C8" s="9"/>
      <c r="D8" s="9"/>
    </row>
    <row r="9" ht="24" customHeight="1" spans="1:4" x14ac:dyDescent="0.25">
      <c r="A9" s="1" t="s">
        <v>11</v>
      </c>
      <c r="B9" s="10" t="s">
        <v>12</v>
      </c>
      <c r="C9" s="1"/>
      <c r="D9" s="1" t="s">
        <v>13</v>
      </c>
    </row>
    <row r="10" ht="24" customHeight="1" spans="1:4" x14ac:dyDescent="0.25">
      <c r="A10" s="1" t="s">
        <v>14</v>
      </c>
      <c r="B10" s="11">
        <v>24700</v>
      </c>
      <c r="C10" s="1" t="s">
        <v>4</v>
      </c>
      <c r="D10" s="1" t="s">
        <v>15</v>
      </c>
    </row>
    <row r="11" ht="24" customHeight="1" spans="1:4" x14ac:dyDescent="0.25">
      <c r="A11" s="1" t="s">
        <v>16</v>
      </c>
      <c r="B11" s="11">
        <v>1300</v>
      </c>
      <c r="C11" s="1" t="s">
        <v>4</v>
      </c>
      <c r="D11" s="1" t="s">
        <v>17</v>
      </c>
    </row>
    <row r="12" ht="36" customHeight="1" spans="1:4" x14ac:dyDescent="0.25">
      <c r="A12" s="1" t="s">
        <v>18</v>
      </c>
      <c r="B12" s="12">
        <v>1</v>
      </c>
      <c r="C12" s="1" t="s">
        <v>19</v>
      </c>
      <c r="D12" s="1" t="s">
        <v>20</v>
      </c>
    </row>
    <row r="13" ht="36" customHeight="1" spans="1:4" x14ac:dyDescent="0.25">
      <c r="A13" s="1" t="s">
        <v>21</v>
      </c>
      <c r="B13" s="13">
        <v>0.9</v>
      </c>
      <c r="C13" s="1"/>
      <c r="D13" s="1" t="s">
        <v>22</v>
      </c>
    </row>
    <row r="14" ht="24" customHeight="1" spans="1:4" x14ac:dyDescent="0.25">
      <c r="A14" s="1" t="s">
        <v>23</v>
      </c>
      <c r="B14" s="12">
        <v>0.49</v>
      </c>
      <c r="C14" s="1" t="s">
        <v>19</v>
      </c>
      <c r="D14" s="1" t="s">
        <v>24</v>
      </c>
    </row>
    <row r="15" ht="24" customHeight="1" spans="1:4" x14ac:dyDescent="0.25">
      <c r="A15" s="1" t="s">
        <v>25</v>
      </c>
      <c r="B15" s="13">
        <v>0.85</v>
      </c>
      <c r="C15" s="1"/>
      <c r="D15" s="1" t="s">
        <v>26</v>
      </c>
    </row>
    <row r="16" ht="36" customHeight="1" spans="1:4" x14ac:dyDescent="0.25">
      <c r="A16" s="1" t="s">
        <v>27</v>
      </c>
      <c r="B16" s="10" t="s">
        <v>28</v>
      </c>
      <c r="C16" s="1"/>
      <c r="D16" s="1" t="s">
        <v>29</v>
      </c>
    </row>
    <row r="17" ht="24" customHeight="1" spans="1:4" x14ac:dyDescent="0.25">
      <c r="A17" s="1" t="s">
        <v>30</v>
      </c>
      <c r="B17" s="10" t="s">
        <v>31</v>
      </c>
      <c r="C17" s="1"/>
      <c r="D17" s="1" t="s">
        <v>32</v>
      </c>
    </row>
    <row r="18" ht="24" customHeight="1" spans="1:4" x14ac:dyDescent="0.25">
      <c r="A18" s="1"/>
      <c r="B18" s="2"/>
      <c r="C18" s="1"/>
      <c r="D18" s="1"/>
    </row>
    <row r="19" ht="24" customHeight="1" spans="1:4" x14ac:dyDescent="0.25">
      <c r="A19" s="7" t="s">
        <v>33</v>
      </c>
      <c r="B19" s="8"/>
      <c r="C19" s="9"/>
      <c r="D19" s="9"/>
    </row>
    <row r="20" ht="24" customHeight="1" spans="1:4" x14ac:dyDescent="0.25">
      <c r="A20" s="1" t="s">
        <v>34</v>
      </c>
      <c r="B20" s="6">
        <f>IF(COUNT(B10:B11)=2,SUM(B10:B11),"")</f>
        <v>26000</v>
      </c>
      <c r="C20" s="1" t="s">
        <v>4</v>
      </c>
      <c r="D20" s="1" t="s">
        <v>35</v>
      </c>
    </row>
    <row r="21" ht="24" customHeight="1" spans="1:4" x14ac:dyDescent="0.25">
      <c r="A21" s="1" t="s">
        <v>36</v>
      </c>
      <c r="B21" s="14">
        <f>IF(COUNT(B12:B13)=2,B12*B13,"")</f>
        <v>0.9</v>
      </c>
      <c r="C21" s="1" t="s">
        <v>19</v>
      </c>
      <c r="D21" s="1" t="s">
        <v>37</v>
      </c>
    </row>
    <row r="22" ht="24" customHeight="1" spans="1:4" x14ac:dyDescent="0.25">
      <c r="A22" s="1" t="s">
        <v>38</v>
      </c>
      <c r="B22" s="6">
        <f>IF(COUNT(B20:B21)=2,ROUND(B20*B21,2),"")</f>
        <v>23400</v>
      </c>
      <c r="C22" s="1" t="s">
        <v>4</v>
      </c>
      <c r="D22" s="1" t="s">
        <v>39</v>
      </c>
    </row>
    <row r="23" ht="24" customHeight="1" spans="1:4" x14ac:dyDescent="0.25">
      <c r="A23" s="1" t="s">
        <v>40</v>
      </c>
      <c r="B23" s="6">
        <f>IF(COUNT(B20,B14:B15)=3,ROUND(B20*B14*B15,2),"")</f>
        <v>10829</v>
      </c>
      <c r="C23" s="1" t="s">
        <v>4</v>
      </c>
      <c r="D23" s="1" t="s">
        <v>41</v>
      </c>
    </row>
    <row r="24" ht="24" customHeight="1" spans="1:4" x14ac:dyDescent="0.25">
      <c r="A24" s="1" t="s">
        <v>42</v>
      </c>
      <c r="B24" s="6">
        <f>IF(COUNT(B20,B12)=2,ROUND(B20*B12,2),"")</f>
        <v>26000</v>
      </c>
      <c r="C24" s="1" t="s">
        <v>4</v>
      </c>
      <c r="D24" s="1" t="s">
        <v>43</v>
      </c>
    </row>
    <row r="25" ht="24" customHeight="1" spans="1:4" x14ac:dyDescent="0.25">
      <c r="A25" s="1" t="s">
        <v>44</v>
      </c>
      <c r="B25" s="6">
        <f>IF(COUNT(B20,B14)=2,ROUND(B20*B14,2),"")</f>
        <v>12740</v>
      </c>
      <c r="C25" s="1" t="s">
        <v>4</v>
      </c>
      <c r="D25" s="1" t="s">
        <v>45</v>
      </c>
    </row>
    <row r="26" ht="24" customHeight="1" spans="1:4" x14ac:dyDescent="0.25">
      <c r="A26" s="1" t="s">
        <v>46</v>
      </c>
      <c r="B26" s="14">
        <f>IF(COUNT(B14:B15)=2,B14*B15,"")</f>
        <v>0.4165</v>
      </c>
      <c r="C26" s="1" t="s">
        <v>19</v>
      </c>
      <c r="D26" s="1" t="s">
        <v>47</v>
      </c>
    </row>
    <row r="27" ht="24" customHeight="1" spans="1:4" x14ac:dyDescent="0.25">
      <c r="A27" s="1"/>
      <c r="B27" s="2"/>
      <c r="C27" s="1"/>
      <c r="D27" s="1"/>
    </row>
    <row r="28" ht="36" customHeight="1" spans="1:4" x14ac:dyDescent="0.25">
      <c r="A28" s="1" t="s">
        <v>48</v>
      </c>
      <c r="B28" s="2"/>
      <c r="C28" s="1"/>
      <c r="D28" s="1" t="s">
        <v>49</v>
      </c>
    </row>
    <row r="29" ht="36" customHeight="1" spans="1:4" x14ac:dyDescent="0.25">
      <c r="A29" s="1" t="s">
        <v>50</v>
      </c>
      <c r="B29" s="2"/>
      <c r="C29" s="1"/>
      <c r="D29" s="1" t="s">
        <v>51</v>
      </c>
    </row>
    <row r="30" ht="24" customHeight="1" spans="1:4" x14ac:dyDescent="0.25">
      <c r="A30" s="1"/>
      <c r="B30" s="2"/>
      <c r="C30" s="1"/>
      <c r="D30" s="1"/>
    </row>
    <row r="31" ht="24" customHeight="1" spans="1:4" x14ac:dyDescent="0.25">
      <c r="A31" s="7" t="s">
        <v>52</v>
      </c>
      <c r="B31" s="8"/>
      <c r="C31" s="9"/>
      <c r="D31" s="9"/>
    </row>
    <row r="32" ht="36" customHeight="1" spans="1:4" x14ac:dyDescent="0.25">
      <c r="A32" s="1" t="s">
        <v>53</v>
      </c>
      <c r="B32" s="2"/>
      <c r="C32" s="1"/>
      <c r="D32" s="1" t="s">
        <v>54</v>
      </c>
    </row>
    <row r="33" ht="36" customHeight="1" spans="1:4" x14ac:dyDescent="0.25">
      <c r="A33" s="1" t="s">
        <v>55</v>
      </c>
      <c r="B33" s="2"/>
      <c r="C33" s="1"/>
      <c r="D33" s="1" t="s">
        <v>56</v>
      </c>
    </row>
    <row r="34" ht="36" customHeight="1" spans="1:4" x14ac:dyDescent="0.25">
      <c r="A34" s="1" t="s">
        <v>57</v>
      </c>
      <c r="B34" s="2"/>
      <c r="C34" s="1"/>
      <c r="D34" s="1" t="s">
        <v>58</v>
      </c>
    </row>
    <row r="35" ht="24" customHeight="1" spans="1:4" x14ac:dyDescent="0.25">
      <c r="A35" s="1"/>
      <c r="B35" s="2"/>
      <c r="C35" s="1"/>
      <c r="D35" s="1"/>
    </row>
  </sheetData>
  <dataValidations count="1">
    <dataValidation type="decimal" operator="greaterThanOrEqual" allowBlank="1" showErrorMessage="1" errorTitle="Проверьте число" error="Введите число не меньше нуля." sqref="B10:B15">
      <formula1>0</formula1>
    </dataValidation>
  </dataValidations>
  <pageMargins left="0.3" right="0.3" top="0.4" bottom="0.4" header="0.15" footer="0.15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Расчёт НР и СП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2026-10-07T04:37:56Z</dcterms:modified>
</cp:coreProperties>
</file>