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ВОР" state="visible" r:id="rId5"/>
    <sheet sheetId="3" name="Выбор норм" state="visible" r:id="rId6"/>
    <sheet sheetId="4" name="Ресурсы" state="visible" r:id="rId7"/>
    <sheet sheetId="5" name="Проверка" state="visible" r:id="rId8"/>
  </sheets>
  <definedNames>
    <definedName name="_xlnm.Print_Area" localSheetId="0">'Паспорт'!$A2:$B29</definedName>
    <definedName name="_xlnm.Print_Titles" localSheetId="0">'Паспорт'!$2:$6</definedName>
    <definedName name="_xlnm.Print_Area" localSheetId="1">'ВОР'!$A2:$I17</definedName>
    <definedName name="_xlnm.Print_Titles" localSheetId="1">'ВОР'!$2:$6</definedName>
    <definedName name="_xlnm.Print_Area" localSheetId="2">'Выбор норм'!$A2:$J16</definedName>
    <definedName name="_xlnm.Print_Titles" localSheetId="2">'Выбор норм'!$2:$6</definedName>
    <definedName name="_xlnm.Print_Area" localSheetId="3">'Ресурсы'!$A2:$K30</definedName>
    <definedName name="_xlnm.Print_Titles" localSheetId="3">'Ресурсы'!$2:$6</definedName>
    <definedName name="_xlnm.Print_Area" localSheetId="4">'Проверка'!$A2:$C28</definedName>
    <definedName name="_xlnm.Print_Titles" localSheetId="4">'Проверка'!$2:$6</definedName>
  </definedNames>
  <calcPr calcId="171027" fullCalcOnLoad="1"/>
</workbook>
</file>

<file path=xl/sharedStrings.xml><?xml version="1.0" encoding="utf-8"?>
<sst xmlns="http://schemas.openxmlformats.org/spreadsheetml/2006/main" count="188" uniqueCount="121">
  <si>
    <t>Оклейка обоями: учебный пример</t>
  </si>
  <si>
    <t>Дата проверки: 07.10.2026. ГЭСН ФСНБ-2022, сборник 15; таблица 15-06-001, приложение к приказу № 91/пр.</t>
  </si>
  <si>
    <t>Жёлтые поля заполняют вручную. Зелёные ячейки содержат защищённые формулы.</t>
  </si>
  <si>
    <t>Реквизит</t>
  </si>
  <si>
    <t>Значение</t>
  </si>
  <si>
    <t>Объект</t>
  </si>
  <si>
    <t>Новый административный корпус</t>
  </si>
  <si>
    <t>Документ-основание</t>
  </si>
  <si>
    <t>Вид работ</t>
  </si>
  <si>
    <t>Новое строительство</t>
  </si>
  <si>
    <t>Нормативная база</t>
  </si>
  <si>
    <t>ГЭСН ФСНБ-2022</t>
  </si>
  <si>
    <t>Редакция и изменения</t>
  </si>
  <si>
    <t>Таблица 15-06-001: приложение к приказу № 91/пр от 17.02.2026</t>
  </si>
  <si>
    <t>Высота помещений, м</t>
  </si>
  <si>
    <t>Регион</t>
  </si>
  <si>
    <t>Ценовая зона</t>
  </si>
  <si>
    <t>Период цен</t>
  </si>
  <si>
    <t>Метод расчёта стоимости</t>
  </si>
  <si>
    <t>Учебный пример: площади условные. Редакционная форма для объёмов и основных ресурсов, без расчёта стоимости.</t>
  </si>
  <si>
    <t>Общие положения, площадь, состав подготовки: ГЭСН 81-02-15-2022, п. 2.15.46, приложения 15.7 и 15.8.</t>
  </si>
  <si>
    <t>https://fgiscs.minstroyrf.ru/api/FrsnDocument/DocDataByGuid/5a36c2fc-f14e-45bc-9b18-8948c49cfda2</t>
  </si>
  <si>
    <t>Ресурсы таблицы 15-06-001: приказ № 91/пр, приложение, п. 1.11.1.22.</t>
  </si>
  <si>
    <t>https://fgiscs.minstroyrf.ru/api/values/GetFileContent/c6f037e6-05e2-4bc5-9122-bf946b6573fc</t>
  </si>
  <si>
    <t>Проектные материалы и расход: Методика № 571/пр, п. 11 и 12.</t>
  </si>
  <si>
    <t>https://fgiscs.minstroyrf.ru/api/FrsnDocument/DocDataByGuid/f1a96b87-242c-466c-b10c-115bb92d43ea</t>
  </si>
  <si>
    <t>Составил</t>
  </si>
  <si>
    <t>Проверил</t>
  </si>
  <si>
    <t>Дата согласования</t>
  </si>
  <si>
    <t>Статус утверждения</t>
  </si>
  <si>
    <t>Ведомость объёмов работ: оклейка стен</t>
  </si>
  <si>
    <t>Дата проверки: 07.10.2026. Площадь по п. 2.15.46 сборника 15. Источник указан на листе «Паспорт».</t>
  </si>
  <si>
    <t>№</t>
  </si>
  <si>
    <t>Помещение</t>
  </si>
  <si>
    <t>Основание</t>
  </si>
  <si>
    <t>Тип и характеристики обоев</t>
  </si>
  <si>
    <t>Операция</t>
  </si>
  <si>
    <t>Единица</t>
  </si>
  <si>
    <t>Площадь</t>
  </si>
  <si>
    <t>Учтённые проёмы и откосы</t>
  </si>
  <si>
    <t>Ссылка на проект</t>
  </si>
  <si>
    <t>Помещения корпуса</t>
  </si>
  <si>
    <t>монолитная штукатурка и бетон</t>
  </si>
  <si>
    <t>Тиснёные и плотные, без окраски</t>
  </si>
  <si>
    <t>Оклейка стен</t>
  </si>
  <si>
    <t>м²</t>
  </si>
  <si>
    <t>Проёмы вычтены; откосы не оклеиваются</t>
  </si>
  <si>
    <t>листовые материалы</t>
  </si>
  <si>
    <t>Общая площадь, м²</t>
  </si>
  <si>
    <t>Площадь оклейки и расход материала считают отдельно. Разные основания записывают разными строками.</t>
  </si>
  <si>
    <t>Выбор нормы и перевод площади в измеритель</t>
  </si>
  <si>
    <t>№ ВОР</t>
  </si>
  <si>
    <t>Семейство и редакция</t>
  </si>
  <si>
    <t>Шифр</t>
  </si>
  <si>
    <t>Название нормы</t>
  </si>
  <si>
    <t>Измеритель</t>
  </si>
  <si>
    <t>Делитель, м²</t>
  </si>
  <si>
    <t>Количество по норме</t>
  </si>
  <si>
    <t>Довод выбора</t>
  </si>
  <si>
    <t>Учтённая подготовка</t>
  </si>
  <si>
    <t>Отдельные операции</t>
  </si>
  <si>
    <t>ГЭСН ФСНБ-2022; таблица в редакции № 91/пр</t>
  </si>
  <si>
    <t>15-06-001-02</t>
  </si>
  <si>
    <t>Оклейка обоями стен по монолитной штукатурке и бетону: тиснеными и плотными</t>
  </si>
  <si>
    <t>100 м2</t>
  </si>
  <si>
    <t>Тиснёные и плотные обои; монолитная штукатурка и бетон</t>
  </si>
  <si>
    <t>Проклейка, подмазка, обработка подмазанных мест, оклейка бумагой; приложение 15.7</t>
  </si>
  <si>
    <t>В учебной ВОР не заданы</t>
  </si>
  <si>
    <t>15-06-001-05</t>
  </si>
  <si>
    <t>Оклейка обоями стен по листовым материалам, гипсобетонным и гипсолитовым поверхностям: тиснеными и плотными</t>
  </si>
  <si>
    <t>Тиснёные и плотные обои; листовые материалы</t>
  </si>
  <si>
    <t>Оклейка стыков, проклейка, подмазка; приложение 15.7</t>
  </si>
  <si>
    <t>Количество = площадь из ВОР / делитель нормы. Количества разных норм для начисления не складывают.</t>
  </si>
  <si>
    <t>Основные ресурсы: количество без стоимости</t>
  </si>
  <si>
    <t>Норма</t>
  </si>
  <si>
    <t>Код или группа ресурса</t>
  </si>
  <si>
    <t>Ресурс</t>
  </si>
  <si>
    <t>Расход на 100 м²</t>
  </si>
  <si>
    <t>Количество нормы</t>
  </si>
  <si>
    <t>Количество ресурса</t>
  </si>
  <si>
    <t>Проектный материал</t>
  </si>
  <si>
    <t>Источник</t>
  </si>
  <si>
    <t>Цена, руб.</t>
  </si>
  <si>
    <t>1-100-35</t>
  </si>
  <si>
    <t>Труд рабочих</t>
  </si>
  <si>
    <t>чел.-ч</t>
  </si>
  <si>
    <t>Приказ № 91/пр, приложение, п. 1.11.1.22</t>
  </si>
  <si>
    <t>01.6.02.01</t>
  </si>
  <si>
    <t>Обои</t>
  </si>
  <si>
    <t>14.1.03.01-0001</t>
  </si>
  <si>
    <t>Клей сухой на основе карбоксиметилцеллюлозы</t>
  </si>
  <si>
    <t>кг</t>
  </si>
  <si>
    <t>14.5.11.01-0001</t>
  </si>
  <si>
    <t>Шпатлёвка клеевая</t>
  </si>
  <si>
    <t>т</t>
  </si>
  <si>
    <t>Шпатлёвка: ресурс в норме не представлен</t>
  </si>
  <si>
    <t>не представлен</t>
  </si>
  <si>
    <t>Обои, всего, м²</t>
  </si>
  <si>
    <t>Клей, всего, кг</t>
  </si>
  <si>
    <t>Труд рабочих, всего, чел.-ч</t>
  </si>
  <si>
    <t>Шпатлёвка первой строки, кг</t>
  </si>
  <si>
    <t>Перевод тонн в килограммы</t>
  </si>
  <si>
    <t>Показаны основные ресурсы для проверки примера, без полной ресурсной ведомости и расчёта стоимости.</t>
  </si>
  <si>
    <t>Расход обоев приведён к м²: 1,15 в единице 100 м² = 115 м². Не добавляйте ещё 15 % поверх этого расхода.</t>
  </si>
  <si>
    <t>Код группы уточняют по проектной спецификации. Цены заполняют по применяемому методу, региону и периоду.</t>
  </si>
  <si>
    <t>Формулы ресурсного листа предполагают измеритель 100 м². Проверяйте делитель выбранной нормы.</t>
  </si>
  <si>
    <t>Контроль объёмов, ресурсов и повторного учёта</t>
  </si>
  <si>
    <t>Проверяемый показатель или условие</t>
  </si>
  <si>
    <t>Значение или решение</t>
  </si>
  <si>
    <t>Площадь оклейки</t>
  </si>
  <si>
    <t>Клей</t>
  </si>
  <si>
    <t>Шпатлёвка первой строки</t>
  </si>
  <si>
    <t>Основания разделены, проёмы вычтены</t>
  </si>
  <si>
    <t>Снятие не продублировано комплексной сменой</t>
  </si>
  <si>
    <t>Подготовка сверена с приложением 15.7 или 15.8</t>
  </si>
  <si>
    <t>Первая окраска стеклообоев не учтена повторно</t>
  </si>
  <si>
    <t>Площадь работы отличается от расхода обоев</t>
  </si>
  <si>
    <t>Единицы ресурсов проверены: т, кг, м², чел.-ч</t>
  </si>
  <si>
    <t>База и редакция указаны в паспорте</t>
  </si>
  <si>
    <t>Проектные материалы и источники цен определены</t>
  </si>
  <si>
    <t>Числовые итоги не заменяют проверку состава работ. Подписи и статус утверждения заполняет ответственный специалист.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</si>
</sst>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####"/>
  </numFmts>
  <fonts count="4" x14ac:knownFonts="1">
    <font>
      <color theme="1"/>
      <family val="2"/>
      <scheme val="minor"/>
      <sz val="11"/>
      <name val="Calibri"/>
    </font>
    <font>
      <b/>
      <color rgb="402C21"/>
      <sz val="14"/>
      <name val="Arial"/>
    </font>
    <font>
      <color rgb="402C21"/>
      <sz val="10"/>
      <name val="Arial"/>
    </font>
    <font>
      <b/>
      <color rgb="FFFFFF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402C21"/>
      </patternFill>
    </fill>
    <fill>
      <patternFill patternType="solid">
        <fgColor rgb="FFF3D6"/>
      </patternFill>
    </fill>
    <fill>
      <patternFill patternType="solid">
        <fgColor rgb="F1F5F0"/>
      </patternFill>
    </fill>
  </fills>
  <borders count="2">
    <border>
      <left/>
      <right/>
      <top/>
      <bottom/>
      <diagonal/>
    </border>
    <border>
      <left/>
      <right/>
      <top/>
      <bottom style="hair">
        <color rgb="D9D1C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>
      <alignment horizontal="right" vertical="center" wrapText="1"/>
    </xf>
    <xf numFmtId="164" fontId="2" fillId="3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4" borderId="1" xfId="0" applyNumberFormat="1" applyFont="1" applyFill="1" applyBorder="1" applyAlignment="1" applyProtection="1">
      <alignment horizontal="right" vertical="center" wrapText="1"/>
    </xf>
    <xf numFmtId="165" fontId="2" fillId="3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4" borderId="1" xfId="0" applyNumberFormat="1" applyFont="1" applyFill="1" applyBorder="1" applyAlignment="1" applyProtection="1">
      <alignment horizontal="right" vertical="center" wrapText="1"/>
    </xf>
    <xf numFmtId="164" fontId="2" fillId="3" borderId="1" xfId="0" applyNumberFormat="1" applyFont="1" applyFill="1" applyBorder="1" applyAlignment="1" applyProtection="1">
      <alignment horizontal="left" vertical="center" wrapText="1"/>
      <protection locked="0"/>
    </xf>
    <xf numFmtId="165" fontId="2" fillId="3" borderId="1" xfId="0" applyNumberFormat="1" applyFont="1" applyFill="1" applyBorder="1" applyAlignment="1" applyProtection="1">
      <alignment horizontal="left" vertical="center" wrapText="1"/>
      <protection locked="0"/>
    </xf>
    <xf numFmtId="165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29"/>
  <sheetViews>
    <sheetView workbookViewId="0" showGridLines="0">
      <pane ySplit="6" topLeftCell="A7" activePane="bottomLeft" state="frozen"/>
      <selection pane="bottomLeft"/>
    </sheetView>
  </sheetViews>
  <sheetFormatPr defaultRowHeight="23" outlineLevelRow="0" outlineLevelCol="0" x14ac:dyDescent="55" customHeight="1"/>
  <cols>
    <col min="1" max="1" width="32" customWidth="1"/>
    <col min="2" max="2" width="83" customWidth="1"/>
  </cols>
  <sheetData>
    <row r="2" ht="25" customHeight="1" spans="1:1" x14ac:dyDescent="0.25">
      <c r="A2" s="1" t="s">
        <v>0</v>
      </c>
    </row>
    <row r="3" ht="32" customHeight="1" spans="1:1" x14ac:dyDescent="0.25">
      <c r="A3" s="2" t="s">
        <v>1</v>
      </c>
    </row>
    <row r="4" ht="25" customHeight="1" spans="1:1" x14ac:dyDescent="0.25">
      <c r="A4" s="2" t="s">
        <v>2</v>
      </c>
    </row>
    <row r="6" ht="42" customHeight="1" spans="1:2" x14ac:dyDescent="0.25">
      <c r="A6" s="3" t="s">
        <v>3</v>
      </c>
      <c r="B6" s="3" t="s">
        <v>4</v>
      </c>
    </row>
    <row r="7" spans="1:2" x14ac:dyDescent="0.25">
      <c r="A7" s="4" t="s">
        <v>5</v>
      </c>
      <c r="B7" s="5" t="s">
        <v>6</v>
      </c>
    </row>
    <row r="8" spans="1:2" x14ac:dyDescent="0.25">
      <c r="A8" s="4" t="s">
        <v>7</v>
      </c>
      <c r="B8" s="5"/>
    </row>
    <row r="9" spans="1:2" x14ac:dyDescent="0.25">
      <c r="A9" s="4" t="s">
        <v>8</v>
      </c>
      <c r="B9" s="5" t="s">
        <v>9</v>
      </c>
    </row>
    <row r="10" spans="1:2" x14ac:dyDescent="0.25">
      <c r="A10" s="4" t="s">
        <v>10</v>
      </c>
      <c r="B10" s="5" t="s">
        <v>11</v>
      </c>
    </row>
    <row r="11" spans="1:2" x14ac:dyDescent="0.25">
      <c r="A11" s="4" t="s">
        <v>12</v>
      </c>
      <c r="B11" s="5" t="s">
        <v>13</v>
      </c>
    </row>
    <row r="12" spans="1:2" x14ac:dyDescent="0.25">
      <c r="A12" s="4" t="s">
        <v>14</v>
      </c>
      <c r="B12" s="6">
        <v>3</v>
      </c>
    </row>
    <row r="13" spans="1:2" x14ac:dyDescent="0.25">
      <c r="A13" s="4" t="s">
        <v>15</v>
      </c>
      <c r="B13" s="5"/>
    </row>
    <row r="14" spans="1:2" x14ac:dyDescent="0.25">
      <c r="A14" s="4" t="s">
        <v>16</v>
      </c>
      <c r="B14" s="5"/>
    </row>
    <row r="15" spans="1:2" x14ac:dyDescent="0.25">
      <c r="A15" s="4" t="s">
        <v>17</v>
      </c>
      <c r="B15" s="5"/>
    </row>
    <row r="16" spans="1:2" x14ac:dyDescent="0.25">
      <c r="A16" s="4" t="s">
        <v>18</v>
      </c>
      <c r="B16" s="5"/>
    </row>
    <row r="18" ht="34" customHeight="1" spans="1:2" x14ac:dyDescent="0.25">
      <c r="A18" s="4" t="s">
        <v>19</v>
      </c>
      <c r="B18" s="4"/>
    </row>
    <row r="19" ht="34" customHeight="1" spans="1:2" x14ac:dyDescent="0.25">
      <c r="A19" s="4" t="s">
        <v>20</v>
      </c>
      <c r="B19" s="4"/>
    </row>
    <row r="20" ht="34" customHeight="1" spans="1:2" x14ac:dyDescent="0.25">
      <c r="A20" s="4" t="s">
        <v>21</v>
      </c>
      <c r="B20" s="4"/>
    </row>
    <row r="21" ht="34" customHeight="1" spans="1:2" x14ac:dyDescent="0.25">
      <c r="A21" s="4" t="s">
        <v>22</v>
      </c>
      <c r="B21" s="4"/>
    </row>
    <row r="22" ht="34" customHeight="1" spans="1:2" x14ac:dyDescent="0.25">
      <c r="A22" s="4" t="s">
        <v>23</v>
      </c>
      <c r="B22" s="4"/>
    </row>
    <row r="23" ht="34" customHeight="1" spans="1:2" x14ac:dyDescent="0.25">
      <c r="A23" s="4" t="s">
        <v>24</v>
      </c>
      <c r="B23" s="4"/>
    </row>
    <row r="24" ht="34" customHeight="1" spans="1:2" x14ac:dyDescent="0.25">
      <c r="A24" s="4" t="s">
        <v>25</v>
      </c>
      <c r="B24" s="4"/>
    </row>
    <row r="26" spans="1:2" x14ac:dyDescent="0.25">
      <c r="A26" s="4" t="s">
        <v>26</v>
      </c>
      <c r="B26" s="5"/>
    </row>
    <row r="27" spans="1:2" x14ac:dyDescent="0.25">
      <c r="A27" s="4" t="s">
        <v>27</v>
      </c>
      <c r="B27" s="5"/>
    </row>
    <row r="28" spans="1:2" x14ac:dyDescent="0.25">
      <c r="A28" s="4" t="s">
        <v>28</v>
      </c>
      <c r="B28" s="5"/>
    </row>
    <row r="29" spans="1:2" x14ac:dyDescent="0.25">
      <c r="A29" s="4" t="s">
        <v>29</v>
      </c>
      <c r="B29" s="5"/>
    </row>
  </sheetData>
  <sheetProtection sheet="1" algorithmName="SHA-512" hashValue="KMtatg1Yb6y6EYNQQ7yT3uGJJt+L7j7VjqG8Rvk+U2KSWbcd4QZ3mJP+WP2kOaj9p8lQxYjDPyeRqp2REs/+vw==" saltValue="6jj0SDi33WuBnCoUPfxw3g==" spinCount="1000"/>
  <mergeCells count="7">
    <mergeCell ref="A18:B18"/>
    <mergeCell ref="A19:B19"/>
    <mergeCell ref="A20:B20"/>
    <mergeCell ref="A21:B21"/>
    <mergeCell ref="A22:B22"/>
    <mergeCell ref="A23:B23"/>
    <mergeCell ref="A24:B24"/>
  </mergeCells>
  <pageMargins left="0.3" right="0.3" top="0.4" bottom="0.4" header="0.15" footer="0.2"/>
  <pageSetup paperSize="8" orientation="landscape" fitToWidth="1" fitToHeight="0"/>
  <headerFooter>
    <oddFooter>Оклейка обоями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7"/>
  <sheetViews>
    <sheetView workbookViewId="0" showGridLines="0">
      <pane ySplit="6" topLeftCell="A7" activePane="bottomLeft" state="frozen"/>
      <selection pane="bottomLeft"/>
    </sheetView>
  </sheetViews>
  <sheetFormatPr defaultRowHeight="23" outlineLevelRow="0" outlineLevelCol="0" x14ac:dyDescent="55" customHeight="1"/>
  <cols>
    <col min="1" max="1" width="7" customWidth="1"/>
    <col min="2" max="2" width="24" customWidth="1"/>
    <col min="3" max="3" width="32" customWidth="1"/>
    <col min="4" max="4" width="30" customWidth="1"/>
    <col min="5" max="5" width="22" customWidth="1"/>
    <col min="6" max="6" width="10" customWidth="1"/>
    <col min="7" max="7" width="15" customWidth="1"/>
    <col min="8" max="8" width="30" customWidth="1"/>
    <col min="9" max="9" width="28" customWidth="1"/>
  </cols>
  <sheetData>
    <row r="2" ht="25" customHeight="1" spans="1:1" x14ac:dyDescent="0.25">
      <c r="A2" s="1" t="s">
        <v>30</v>
      </c>
    </row>
    <row r="3" ht="32" customHeight="1" spans="1:1" x14ac:dyDescent="0.25">
      <c r="A3" s="2" t="s">
        <v>31</v>
      </c>
    </row>
    <row r="4" ht="25" customHeight="1" spans="1:1" x14ac:dyDescent="0.25">
      <c r="A4" s="2" t="s">
        <v>2</v>
      </c>
    </row>
    <row r="6" ht="42" customHeight="1" spans="1:9" x14ac:dyDescent="0.25">
      <c r="A6" s="3" t="s">
        <v>32</v>
      </c>
      <c r="B6" s="3" t="s">
        <v>33</v>
      </c>
      <c r="C6" s="3" t="s">
        <v>34</v>
      </c>
      <c r="D6" s="3" t="s">
        <v>35</v>
      </c>
      <c r="E6" s="3" t="s">
        <v>36</v>
      </c>
      <c r="F6" s="3" t="s">
        <v>37</v>
      </c>
      <c r="G6" s="3" t="s">
        <v>38</v>
      </c>
      <c r="H6" s="3" t="s">
        <v>39</v>
      </c>
      <c r="I6" s="3" t="s">
        <v>40</v>
      </c>
    </row>
    <row r="7" ht="58" customHeight="1" spans="1:9" x14ac:dyDescent="0.25">
      <c r="A7" s="7">
        <v>1</v>
      </c>
      <c r="B7" s="5" t="s">
        <v>41</v>
      </c>
      <c r="C7" s="5" t="s">
        <v>42</v>
      </c>
      <c r="D7" s="5" t="s">
        <v>43</v>
      </c>
      <c r="E7" s="5" t="s">
        <v>44</v>
      </c>
      <c r="F7" s="5" t="s">
        <v>45</v>
      </c>
      <c r="G7" s="8">
        <v>180</v>
      </c>
      <c r="H7" s="5" t="s">
        <v>46</v>
      </c>
      <c r="I7" s="5"/>
    </row>
    <row r="8" ht="58" customHeight="1" spans="1:9" x14ac:dyDescent="0.25">
      <c r="A8" s="7">
        <v>2</v>
      </c>
      <c r="B8" s="5" t="s">
        <v>41</v>
      </c>
      <c r="C8" s="5" t="s">
        <v>47</v>
      </c>
      <c r="D8" s="5" t="s">
        <v>43</v>
      </c>
      <c r="E8" s="5" t="s">
        <v>44</v>
      </c>
      <c r="F8" s="5" t="s">
        <v>45</v>
      </c>
      <c r="G8" s="8">
        <v>70</v>
      </c>
      <c r="H8" s="5" t="s">
        <v>46</v>
      </c>
      <c r="I8" s="5"/>
    </row>
    <row r="10" spans="1:7" x14ac:dyDescent="0.25">
      <c r="A10" s="4"/>
      <c r="B10" s="4"/>
      <c r="C10" s="4" t="s">
        <v>48</v>
      </c>
      <c r="D10" s="4"/>
      <c r="E10" s="4"/>
      <c r="F10" s="4"/>
      <c r="G10" s="9">
        <f>IF(COUNT(G7:G8)=2,SUM(G7:G8),"")</f>
        <v>250</v>
      </c>
    </row>
    <row r="12" ht="34" customHeight="1" spans="1:9" x14ac:dyDescent="0.25">
      <c r="A12" s="4" t="s">
        <v>49</v>
      </c>
      <c r="B12" s="4"/>
      <c r="C12" s="4"/>
      <c r="D12" s="4"/>
      <c r="E12" s="4"/>
      <c r="F12" s="4"/>
      <c r="G12" s="4"/>
      <c r="H12" s="4"/>
      <c r="I12" s="4"/>
    </row>
    <row r="14" spans="1:2" x14ac:dyDescent="0.25">
      <c r="A14" s="4" t="s">
        <v>26</v>
      </c>
      <c r="B14" s="5"/>
    </row>
    <row r="15" spans="1:2" x14ac:dyDescent="0.25">
      <c r="A15" s="4" t="s">
        <v>27</v>
      </c>
      <c r="B15" s="5"/>
    </row>
    <row r="16" spans="1:2" x14ac:dyDescent="0.25">
      <c r="A16" s="4" t="s">
        <v>28</v>
      </c>
      <c r="B16" s="5"/>
    </row>
    <row r="17" spans="1:2" x14ac:dyDescent="0.25">
      <c r="A17" s="4" t="s">
        <v>29</v>
      </c>
      <c r="B17" s="5"/>
    </row>
  </sheetData>
  <sheetProtection sheet="1" algorithmName="SHA-512" hashValue="096m2X89MyJl6fLez7Lp2F4AFo/It9yfODOw90swCgfpcya4bCpiI+XuSCSTCtKKsiw49LyK/qucJ38DPtw/8g==" saltValue="bDi4ko26r+PL2hPjQqKZ8w==" spinCount="1000"/>
  <mergeCells count="1">
    <mergeCell ref="A12:I12"/>
  </mergeCells>
  <dataValidations count="1">
    <dataValidation type="decimal" operator="greaterThanOrEqual" allowBlank="1" showErrorMessage="1" errorTitle="Площадь" error="Введите неотрицательное число в м²." sqref="G7:G8">
      <formula1>0</formula1>
    </dataValidation>
  </dataValidations>
  <pageMargins left="0.3" right="0.3" top="0.4" bottom="0.4" header="0.15" footer="0.2"/>
  <pageSetup paperSize="8" orientation="landscape" fitToWidth="1" fitToHeight="0"/>
  <headerFooter>
    <oddFooter>Оклейка обоями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workbookViewId="0" showGridLines="0">
      <pane ySplit="6" topLeftCell="A7" activePane="bottomLeft" state="frozen"/>
      <selection pane="bottomLeft"/>
    </sheetView>
  </sheetViews>
  <sheetFormatPr defaultRowHeight="23" outlineLevelRow="0" outlineLevelCol="0" x14ac:dyDescent="55" customHeight="1"/>
  <cols>
    <col min="1" max="1" width="10" customWidth="1"/>
    <col min="2" max="2" width="28" customWidth="1"/>
    <col min="3" max="3" width="19" customWidth="1"/>
    <col min="4" max="4" width="48" customWidth="1"/>
    <col min="5" max="5" width="15" customWidth="1"/>
    <col min="6" max="6" width="13" customWidth="1"/>
    <col min="7" max="7" width="17" customWidth="1"/>
    <col min="8" max="8" width="31" customWidth="1"/>
    <col min="9" max="9" width="40" customWidth="1"/>
    <col min="10" max="10" width="30" customWidth="1"/>
  </cols>
  <sheetData>
    <row r="2" ht="25" customHeight="1" spans="1:1" x14ac:dyDescent="0.25">
      <c r="A2" s="1" t="s">
        <v>50</v>
      </c>
    </row>
    <row r="3" ht="32" customHeight="1" spans="1:1" x14ac:dyDescent="0.25">
      <c r="A3" s="2" t="s">
        <v>1</v>
      </c>
    </row>
    <row r="4" ht="25" customHeight="1" spans="1:1" x14ac:dyDescent="0.25">
      <c r="A4" s="2" t="s">
        <v>2</v>
      </c>
    </row>
    <row r="6" ht="42" customHeight="1" spans="1:10" x14ac:dyDescent="0.25">
      <c r="A6" s="3" t="s">
        <v>51</v>
      </c>
      <c r="B6" s="3" t="s">
        <v>52</v>
      </c>
      <c r="C6" s="3" t="s">
        <v>53</v>
      </c>
      <c r="D6" s="3" t="s">
        <v>54</v>
      </c>
      <c r="E6" s="3" t="s">
        <v>55</v>
      </c>
      <c r="F6" s="3" t="s">
        <v>56</v>
      </c>
      <c r="G6" s="3" t="s">
        <v>57</v>
      </c>
      <c r="H6" s="3" t="s">
        <v>58</v>
      </c>
      <c r="I6" s="3" t="s">
        <v>59</v>
      </c>
      <c r="J6" s="3" t="s">
        <v>60</v>
      </c>
    </row>
    <row r="7" ht="104" customHeight="1" spans="1:10" x14ac:dyDescent="0.25">
      <c r="A7" s="7">
        <v>1</v>
      </c>
      <c r="B7" s="5" t="s">
        <v>61</v>
      </c>
      <c r="C7" s="5" t="s">
        <v>62</v>
      </c>
      <c r="D7" s="5" t="s">
        <v>63</v>
      </c>
      <c r="E7" s="5" t="s">
        <v>64</v>
      </c>
      <c r="F7" s="8">
        <v>100</v>
      </c>
      <c r="G7" s="9">
        <f>IF('ВОР'!G7="","",IF(F7="","",'ВОР'!G7/F7))</f>
        <v>1.8</v>
      </c>
      <c r="H7" s="5" t="s">
        <v>65</v>
      </c>
      <c r="I7" s="5" t="s">
        <v>66</v>
      </c>
      <c r="J7" s="5" t="s">
        <v>67</v>
      </c>
    </row>
    <row r="8" ht="104" customHeight="1" spans="1:10" x14ac:dyDescent="0.25">
      <c r="A8" s="7">
        <v>2</v>
      </c>
      <c r="B8" s="5" t="s">
        <v>61</v>
      </c>
      <c r="C8" s="5" t="s">
        <v>68</v>
      </c>
      <c r="D8" s="5" t="s">
        <v>69</v>
      </c>
      <c r="E8" s="5" t="s">
        <v>64</v>
      </c>
      <c r="F8" s="8">
        <v>100</v>
      </c>
      <c r="G8" s="9">
        <f>IF('ВОР'!G8="","",IF(F8="","",'ВОР'!G8/F8))</f>
        <v>0.7</v>
      </c>
      <c r="H8" s="5" t="s">
        <v>70</v>
      </c>
      <c r="I8" s="5" t="s">
        <v>71</v>
      </c>
      <c r="J8" s="5" t="s">
        <v>67</v>
      </c>
    </row>
    <row r="11" ht="34" customHeight="1" spans="1:10" x14ac:dyDescent="0.25">
      <c r="A11" s="4" t="s">
        <v>72</v>
      </c>
      <c r="B11" s="4"/>
      <c r="C11" s="4"/>
      <c r="D11" s="4"/>
      <c r="E11" s="4"/>
      <c r="F11" s="4"/>
      <c r="G11" s="4"/>
      <c r="H11" s="4"/>
      <c r="I11" s="4"/>
      <c r="J11" s="4"/>
    </row>
    <row r="13" spans="1:2" x14ac:dyDescent="0.25">
      <c r="A13" s="4" t="s">
        <v>26</v>
      </c>
      <c r="B13" s="5"/>
    </row>
    <row r="14" spans="1:2" x14ac:dyDescent="0.25">
      <c r="A14" s="4" t="s">
        <v>27</v>
      </c>
      <c r="B14" s="5"/>
    </row>
    <row r="15" spans="1:2" x14ac:dyDescent="0.25">
      <c r="A15" s="4" t="s">
        <v>28</v>
      </c>
      <c r="B15" s="5"/>
    </row>
    <row r="16" spans="1:2" x14ac:dyDescent="0.25">
      <c r="A16" s="4" t="s">
        <v>29</v>
      </c>
      <c r="B16" s="5"/>
    </row>
  </sheetData>
  <sheetProtection sheet="1" algorithmName="SHA-512" hashValue="RfCmJ2C/WDP34VM8N7G6bLSJAEhNmnjhcChipUDbpraBjia3canaoPSIV4+BSBGOqHj5xo3n7l4wy/oP6o0qwA==" saltValue="1Ib7sR2eev0rOq002PFj1g==" spinCount="1000"/>
  <mergeCells count="1">
    <mergeCell ref="A11:J11"/>
  </mergeCells>
  <dataValidations count="1">
    <dataValidation type="decimal" operator="greaterThan" allowBlank="1" showErrorMessage="1" error="Делитель должен быть больше нуля." sqref="F7:F8">
      <formula1>0</formula1>
    </dataValidation>
  </dataValidations>
  <pageMargins left="0.3" right="0.3" top="0.4" bottom="0.4" header="0.15" footer="0.2"/>
  <pageSetup paperSize="8" orientation="landscape" fitToWidth="1" fitToHeight="0"/>
  <headerFooter>
    <oddFooter>Оклейка обоями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30"/>
  <sheetViews>
    <sheetView workbookViewId="0" showGridLines="0">
      <pane ySplit="6" topLeftCell="A7" activePane="bottomLeft" state="frozen"/>
      <selection pane="bottomLeft"/>
    </sheetView>
  </sheetViews>
  <sheetFormatPr defaultRowHeight="23" outlineLevelRow="0" outlineLevelCol="0" x14ac:dyDescent="55" customHeight="1"/>
  <cols>
    <col min="1" max="1" width="10" customWidth="1"/>
    <col min="2" max="2" width="19" customWidth="1"/>
    <col min="3" max="3" width="22" customWidth="1"/>
    <col min="4" max="4" width="36" customWidth="1"/>
    <col min="5" max="5" width="13" customWidth="1"/>
    <col min="6" max="6" width="18" customWidth="1"/>
    <col min="7" max="7" width="16" customWidth="1"/>
    <col min="8" max="8" width="18" customWidth="1"/>
    <col min="9" max="9" width="28" customWidth="1"/>
    <col min="10" max="10" width="34" customWidth="1"/>
    <col min="11" max="11" width="16" customWidth="1"/>
  </cols>
  <sheetData>
    <row r="2" ht="25" customHeight="1" spans="1:1" x14ac:dyDescent="0.25">
      <c r="A2" s="1" t="s">
        <v>73</v>
      </c>
    </row>
    <row r="3" ht="32" customHeight="1" spans="1:1" x14ac:dyDescent="0.25">
      <c r="A3" s="2" t="s">
        <v>1</v>
      </c>
    </row>
    <row r="4" ht="25" customHeight="1" spans="1:1" x14ac:dyDescent="0.25">
      <c r="A4" s="2" t="s">
        <v>2</v>
      </c>
    </row>
    <row r="6" ht="42" customHeight="1" spans="1:11" x14ac:dyDescent="0.25">
      <c r="A6" s="3" t="s">
        <v>51</v>
      </c>
      <c r="B6" s="3" t="s">
        <v>74</v>
      </c>
      <c r="C6" s="3" t="s">
        <v>75</v>
      </c>
      <c r="D6" s="3" t="s">
        <v>76</v>
      </c>
      <c r="E6" s="3" t="s">
        <v>37</v>
      </c>
      <c r="F6" s="3" t="s">
        <v>77</v>
      </c>
      <c r="G6" s="3" t="s">
        <v>78</v>
      </c>
      <c r="H6" s="3" t="s">
        <v>79</v>
      </c>
      <c r="I6" s="3" t="s">
        <v>80</v>
      </c>
      <c r="J6" s="3" t="s">
        <v>81</v>
      </c>
      <c r="K6" s="3" t="s">
        <v>82</v>
      </c>
    </row>
    <row r="7" ht="66" customHeight="1" spans="1:11" x14ac:dyDescent="0.25">
      <c r="A7" s="6">
        <v>1</v>
      </c>
      <c r="B7" s="5" t="s">
        <v>62</v>
      </c>
      <c r="C7" s="5" t="s">
        <v>83</v>
      </c>
      <c r="D7" s="5" t="s">
        <v>84</v>
      </c>
      <c r="E7" s="5" t="s">
        <v>85</v>
      </c>
      <c r="F7" s="10">
        <v>42.3</v>
      </c>
      <c r="G7" s="9">
        <f>IF('Выбор норм'!G7="","",'Выбор норм'!G7)</f>
        <v>1.8</v>
      </c>
      <c r="H7" s="11">
        <f>IF(G7="","",IF(F7="","",ROUND(F7*G7,6)))</f>
        <v>76.14</v>
      </c>
      <c r="I7" s="5"/>
      <c r="J7" s="5" t="s">
        <v>86</v>
      </c>
      <c r="K7" s="12"/>
    </row>
    <row r="8" ht="66" customHeight="1" spans="1:11" x14ac:dyDescent="0.25">
      <c r="A8" s="6">
        <v>1</v>
      </c>
      <c r="B8" s="5" t="s">
        <v>62</v>
      </c>
      <c r="C8" s="5" t="s">
        <v>87</v>
      </c>
      <c r="D8" s="5" t="s">
        <v>88</v>
      </c>
      <c r="E8" s="5" t="s">
        <v>45</v>
      </c>
      <c r="F8" s="10">
        <v>115</v>
      </c>
      <c r="G8" s="9">
        <f>IF('Выбор норм'!G7="","",'Выбор норм'!G7)</f>
        <v>1.8</v>
      </c>
      <c r="H8" s="11">
        <f>IF(G8="","",IF(F8="","",ROUND(F8*G8,6)))</f>
        <v>207</v>
      </c>
      <c r="I8" s="5"/>
      <c r="J8" s="5" t="s">
        <v>86</v>
      </c>
      <c r="K8" s="12"/>
    </row>
    <row r="9" ht="66" customHeight="1" spans="1:11" x14ac:dyDescent="0.25">
      <c r="A9" s="6">
        <v>1</v>
      </c>
      <c r="B9" s="5" t="s">
        <v>62</v>
      </c>
      <c r="C9" s="5" t="s">
        <v>89</v>
      </c>
      <c r="D9" s="5" t="s">
        <v>90</v>
      </c>
      <c r="E9" s="5" t="s">
        <v>91</v>
      </c>
      <c r="F9" s="10">
        <v>2.9</v>
      </c>
      <c r="G9" s="9">
        <f>IF('Выбор норм'!G7="","",'Выбор норм'!G7)</f>
        <v>1.8</v>
      </c>
      <c r="H9" s="11">
        <f>IF(G9="","",IF(F9="","",ROUND(F9*G9,6)))</f>
        <v>5.22</v>
      </c>
      <c r="I9" s="5"/>
      <c r="J9" s="5" t="s">
        <v>86</v>
      </c>
      <c r="K9" s="12"/>
    </row>
    <row r="10" ht="66" customHeight="1" spans="1:11" x14ac:dyDescent="0.25">
      <c r="A10" s="6">
        <v>1</v>
      </c>
      <c r="B10" s="5" t="s">
        <v>62</v>
      </c>
      <c r="C10" s="5" t="s">
        <v>92</v>
      </c>
      <c r="D10" s="5" t="s">
        <v>93</v>
      </c>
      <c r="E10" s="5" t="s">
        <v>94</v>
      </c>
      <c r="F10" s="10">
        <v>0.0097</v>
      </c>
      <c r="G10" s="9">
        <f>IF('Выбор норм'!G7="","",'Выбор норм'!G7)</f>
        <v>1.8</v>
      </c>
      <c r="H10" s="11">
        <f>IF(G10="","",IF(F10="","",ROUND(F10*G10,6)))</f>
        <v>0.01746</v>
      </c>
      <c r="I10" s="5"/>
      <c r="J10" s="5" t="s">
        <v>86</v>
      </c>
      <c r="K10" s="12"/>
    </row>
    <row r="11" ht="66" customHeight="1" spans="1:11" x14ac:dyDescent="0.25">
      <c r="A11" s="6">
        <v>2</v>
      </c>
      <c r="B11" s="5" t="s">
        <v>68</v>
      </c>
      <c r="C11" s="5" t="s">
        <v>83</v>
      </c>
      <c r="D11" s="5" t="s">
        <v>84</v>
      </c>
      <c r="E11" s="5" t="s">
        <v>85</v>
      </c>
      <c r="F11" s="10">
        <v>29.5</v>
      </c>
      <c r="G11" s="9">
        <f>IF('Выбор норм'!G8="","",'Выбор норм'!G8)</f>
        <v>0.7</v>
      </c>
      <c r="H11" s="11">
        <f>IF(G11="","",IF(F11="","",ROUND(F11*G11,6)))</f>
        <v>20.65</v>
      </c>
      <c r="I11" s="5"/>
      <c r="J11" s="5" t="s">
        <v>86</v>
      </c>
      <c r="K11" s="12"/>
    </row>
    <row r="12" ht="66" customHeight="1" spans="1:11" x14ac:dyDescent="0.25">
      <c r="A12" s="6">
        <v>2</v>
      </c>
      <c r="B12" s="5" t="s">
        <v>68</v>
      </c>
      <c r="C12" s="5" t="s">
        <v>87</v>
      </c>
      <c r="D12" s="5" t="s">
        <v>88</v>
      </c>
      <c r="E12" s="5" t="s">
        <v>45</v>
      </c>
      <c r="F12" s="10">
        <v>115</v>
      </c>
      <c r="G12" s="9">
        <f>IF('Выбор норм'!G8="","",'Выбор норм'!G8)</f>
        <v>0.7</v>
      </c>
      <c r="H12" s="11">
        <f>IF(G12="","",IF(F12="","",ROUND(F12*G12,6)))</f>
        <v>80.5</v>
      </c>
      <c r="I12" s="5"/>
      <c r="J12" s="5" t="s">
        <v>86</v>
      </c>
      <c r="K12" s="12"/>
    </row>
    <row r="13" ht="66" customHeight="1" spans="1:11" x14ac:dyDescent="0.25">
      <c r="A13" s="6">
        <v>2</v>
      </c>
      <c r="B13" s="5" t="s">
        <v>68</v>
      </c>
      <c r="C13" s="5" t="s">
        <v>89</v>
      </c>
      <c r="D13" s="5" t="s">
        <v>90</v>
      </c>
      <c r="E13" s="5" t="s">
        <v>91</v>
      </c>
      <c r="F13" s="10">
        <v>2.2</v>
      </c>
      <c r="G13" s="9">
        <f>IF('Выбор норм'!G8="","",'Выбор норм'!G8)</f>
        <v>0.7</v>
      </c>
      <c r="H13" s="11">
        <f>IF(G13="","",IF(F13="","",ROUND(F13*G13,6)))</f>
        <v>1.54</v>
      </c>
      <c r="I13" s="5"/>
      <c r="J13" s="5" t="s">
        <v>86</v>
      </c>
      <c r="K13" s="12"/>
    </row>
    <row r="14" ht="66" customHeight="1" spans="1:11" x14ac:dyDescent="0.25">
      <c r="A14" s="6">
        <v>2</v>
      </c>
      <c r="B14" s="5" t="s">
        <v>68</v>
      </c>
      <c r="C14" s="5"/>
      <c r="D14" s="5" t="s">
        <v>95</v>
      </c>
      <c r="E14" s="5" t="s">
        <v>94</v>
      </c>
      <c r="F14" s="13"/>
      <c r="G14" s="9">
        <f>IF('Выбор норм'!G8="","",'Выбор норм'!G8)</f>
        <v>0.7</v>
      </c>
      <c r="H14" s="14" t="s">
        <v>96</v>
      </c>
      <c r="I14" s="5"/>
      <c r="J14" s="5" t="s">
        <v>86</v>
      </c>
      <c r="K14" s="12"/>
    </row>
    <row r="17" spans="1:8" x14ac:dyDescent="0.25">
      <c r="A17" s="4"/>
      <c r="B17" s="4"/>
      <c r="C17" s="4"/>
      <c r="D17" s="4" t="s">
        <v>97</v>
      </c>
      <c r="E17" s="4"/>
      <c r="F17" s="4"/>
      <c r="G17" s="4"/>
      <c r="H17" s="9">
        <f>IF(COUNT(H8,H12)=2,SUM(H8,H12),"")</f>
        <v>287.5</v>
      </c>
    </row>
    <row r="18" spans="1:8" x14ac:dyDescent="0.25">
      <c r="A18" s="4"/>
      <c r="B18" s="4"/>
      <c r="C18" s="4"/>
      <c r="D18" s="4" t="s">
        <v>98</v>
      </c>
      <c r="E18" s="4"/>
      <c r="F18" s="4"/>
      <c r="G18" s="4"/>
      <c r="H18" s="9">
        <f>IF(COUNT(H9,H13)=2,SUM(H9,H13),"")</f>
        <v>6.76</v>
      </c>
    </row>
    <row r="19" spans="1:8" x14ac:dyDescent="0.25">
      <c r="A19" s="4"/>
      <c r="B19" s="4"/>
      <c r="C19" s="4"/>
      <c r="D19" s="4" t="s">
        <v>99</v>
      </c>
      <c r="E19" s="4"/>
      <c r="F19" s="4"/>
      <c r="G19" s="4"/>
      <c r="H19" s="9">
        <f>IF(COUNT(H7,H11)=2,SUM(H7,H11),"")</f>
        <v>96.78999999999999</v>
      </c>
    </row>
    <row r="20" spans="1:10" x14ac:dyDescent="0.25">
      <c r="A20" s="4"/>
      <c r="B20" s="4"/>
      <c r="C20" s="4"/>
      <c r="D20" s="4" t="s">
        <v>100</v>
      </c>
      <c r="E20" s="4"/>
      <c r="F20" s="7">
        <v>1000</v>
      </c>
      <c r="G20" s="4"/>
      <c r="H20" s="9">
        <f>IF(H10="","",H10*F20)</f>
        <v>17.46</v>
      </c>
      <c r="I20" s="4"/>
      <c r="J20" s="4" t="s">
        <v>101</v>
      </c>
    </row>
    <row r="22" ht="34" customHeight="1" spans="1:11" x14ac:dyDescent="0.25">
      <c r="A22" s="4" t="s">
        <v>102</v>
      </c>
      <c r="B22" s="4"/>
      <c r="C22" s="4"/>
      <c r="D22" s="4"/>
      <c r="E22" s="4"/>
      <c r="F22" s="4"/>
      <c r="G22" s="4"/>
      <c r="H22" s="4"/>
      <c r="I22" s="4"/>
      <c r="J22" s="4"/>
      <c r="K22" s="4"/>
    </row>
    <row r="23" ht="34" customHeight="1" spans="1:11" x14ac:dyDescent="0.25">
      <c r="A23" s="4" t="s">
        <v>103</v>
      </c>
      <c r="B23" s="4"/>
      <c r="C23" s="4"/>
      <c r="D23" s="4"/>
      <c r="E23" s="4"/>
      <c r="F23" s="4"/>
      <c r="G23" s="4"/>
      <c r="H23" s="4"/>
      <c r="I23" s="4"/>
      <c r="J23" s="4"/>
      <c r="K23" s="4"/>
    </row>
    <row r="24" ht="34" customHeight="1" spans="1:11" x14ac:dyDescent="0.25">
      <c r="A24" s="4" t="s">
        <v>104</v>
      </c>
      <c r="B24" s="4"/>
      <c r="C24" s="4"/>
      <c r="D24" s="4"/>
      <c r="E24" s="4"/>
      <c r="F24" s="4"/>
      <c r="G24" s="4"/>
      <c r="H24" s="4"/>
      <c r="I24" s="4"/>
      <c r="J24" s="4"/>
      <c r="K24" s="4"/>
    </row>
    <row r="25" ht="34" customHeight="1" spans="1:11" x14ac:dyDescent="0.25">
      <c r="A25" s="4" t="s">
        <v>105</v>
      </c>
      <c r="B25" s="4"/>
      <c r="C25" s="4"/>
      <c r="D25" s="4"/>
      <c r="E25" s="4"/>
      <c r="F25" s="4"/>
      <c r="G25" s="4"/>
      <c r="H25" s="4"/>
      <c r="I25" s="4"/>
      <c r="J25" s="4"/>
      <c r="K25" s="4"/>
    </row>
    <row r="27" spans="1:2" x14ac:dyDescent="0.25">
      <c r="A27" s="4" t="s">
        <v>26</v>
      </c>
      <c r="B27" s="5"/>
    </row>
    <row r="28" spans="1:2" x14ac:dyDescent="0.25">
      <c r="A28" s="4" t="s">
        <v>27</v>
      </c>
      <c r="B28" s="5"/>
    </row>
    <row r="29" spans="1:2" x14ac:dyDescent="0.25">
      <c r="A29" s="4" t="s">
        <v>28</v>
      </c>
      <c r="B29" s="5"/>
    </row>
    <row r="30" spans="1:2" x14ac:dyDescent="0.25">
      <c r="A30" s="4" t="s">
        <v>29</v>
      </c>
      <c r="B30" s="5"/>
    </row>
  </sheetData>
  <sheetProtection sheet="1" algorithmName="SHA-512" hashValue="OuK/DUJi0xbXMvJt/A9icWE389dI53dX1g9yh0+Ed8Dx9i/RzKMCDUFeP8fPxxt7jsCKADHBQP63IoZdAaV7cw==" saltValue="bltNGiPrJLBEXeZEZy548w==" spinCount="1000"/>
  <mergeCells count="4">
    <mergeCell ref="A22:K22"/>
    <mergeCell ref="A23:K23"/>
    <mergeCell ref="A24:K24"/>
    <mergeCell ref="A25:K25"/>
  </mergeCells>
  <pageMargins left="0.3" right="0.3" top="0.4" bottom="0.4" header="0.15" footer="0.2"/>
  <pageSetup paperSize="8" orientation="landscape" fitToWidth="1" fitToHeight="0"/>
  <headerFooter>
    <oddFooter>Оклейка обоями | 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8"/>
  <sheetViews>
    <sheetView workbookViewId="0" showGridLines="0">
      <pane ySplit="6" topLeftCell="A7" activePane="bottomLeft" state="frozen"/>
      <selection pane="bottomLeft"/>
    </sheetView>
  </sheetViews>
  <sheetFormatPr defaultRowHeight="23" outlineLevelRow="0" outlineLevelCol="0" x14ac:dyDescent="55" customHeight="1"/>
  <cols>
    <col min="1" max="1" width="58" customWidth="1"/>
    <col min="2" max="2" width="28" customWidth="1"/>
    <col min="3" max="3" width="17" customWidth="1"/>
  </cols>
  <sheetData>
    <row r="2" ht="25" customHeight="1" spans="1:1" x14ac:dyDescent="0.25">
      <c r="A2" s="1" t="s">
        <v>106</v>
      </c>
    </row>
    <row r="3" ht="32" customHeight="1" spans="1:1" x14ac:dyDescent="0.25">
      <c r="A3" s="2" t="s">
        <v>1</v>
      </c>
    </row>
    <row r="4" ht="25" customHeight="1" spans="1:1" x14ac:dyDescent="0.25">
      <c r="A4" s="2" t="s">
        <v>2</v>
      </c>
    </row>
    <row r="6" ht="42" customHeight="1" spans="1:3" x14ac:dyDescent="0.25">
      <c r="A6" s="3" t="s">
        <v>107</v>
      </c>
      <c r="B6" s="3" t="s">
        <v>108</v>
      </c>
      <c r="C6" s="3" t="s">
        <v>37</v>
      </c>
    </row>
    <row r="7" spans="1:3" x14ac:dyDescent="0.25">
      <c r="A7" s="4" t="s">
        <v>109</v>
      </c>
      <c r="B7" s="9">
        <f>IF('ВОР'!G10="","",'ВОР'!G10)</f>
        <v>250</v>
      </c>
      <c r="C7" s="4" t="s">
        <v>45</v>
      </c>
    </row>
    <row r="8" spans="1:3" x14ac:dyDescent="0.25">
      <c r="A8" s="4" t="s">
        <v>84</v>
      </c>
      <c r="B8" s="9">
        <f>IF('Ресурсы'!H19="","",'Ресурсы'!H19)</f>
        <v>96.78999999999999</v>
      </c>
      <c r="C8" s="4" t="s">
        <v>85</v>
      </c>
    </row>
    <row r="9" spans="1:3" x14ac:dyDescent="0.25">
      <c r="A9" s="4" t="s">
        <v>88</v>
      </c>
      <c r="B9" s="9">
        <f>IF('Ресурсы'!H17="","",'Ресурсы'!H17)</f>
        <v>287.5</v>
      </c>
      <c r="C9" s="4" t="s">
        <v>45</v>
      </c>
    </row>
    <row r="10" spans="1:3" x14ac:dyDescent="0.25">
      <c r="A10" s="4" t="s">
        <v>110</v>
      </c>
      <c r="B10" s="9">
        <f>IF('Ресурсы'!H18="","",'Ресурсы'!H18)</f>
        <v>6.76</v>
      </c>
      <c r="C10" s="4" t="s">
        <v>91</v>
      </c>
    </row>
    <row r="11" spans="1:3" x14ac:dyDescent="0.25">
      <c r="A11" s="4" t="s">
        <v>111</v>
      </c>
      <c r="B11" s="9">
        <f>IF('Ресурсы'!H20="","",'Ресурсы'!H20)</f>
        <v>17.46</v>
      </c>
      <c r="C11" s="4" t="s">
        <v>91</v>
      </c>
    </row>
    <row r="14" ht="36" customHeight="1" spans="1:2" x14ac:dyDescent="0.25">
      <c r="A14" s="4" t="s">
        <v>112</v>
      </c>
      <c r="B14" s="5"/>
    </row>
    <row r="15" ht="36" customHeight="1" spans="1:2" x14ac:dyDescent="0.25">
      <c r="A15" s="4" t="s">
        <v>113</v>
      </c>
      <c r="B15" s="5"/>
    </row>
    <row r="16" ht="36" customHeight="1" spans="1:2" x14ac:dyDescent="0.25">
      <c r="A16" s="4" t="s">
        <v>114</v>
      </c>
      <c r="B16" s="5"/>
    </row>
    <row r="17" ht="36" customHeight="1" spans="1:2" x14ac:dyDescent="0.25">
      <c r="A17" s="4" t="s">
        <v>115</v>
      </c>
      <c r="B17" s="5"/>
    </row>
    <row r="18" ht="36" customHeight="1" spans="1:2" x14ac:dyDescent="0.25">
      <c r="A18" s="4" t="s">
        <v>116</v>
      </c>
      <c r="B18" s="5"/>
    </row>
    <row r="19" ht="36" customHeight="1" spans="1:2" x14ac:dyDescent="0.25">
      <c r="A19" s="4" t="s">
        <v>117</v>
      </c>
      <c r="B19" s="5"/>
    </row>
    <row r="20" ht="36" customHeight="1" spans="1:2" x14ac:dyDescent="0.25">
      <c r="A20" s="4" t="s">
        <v>118</v>
      </c>
      <c r="B20" s="5"/>
    </row>
    <row r="21" ht="36" customHeight="1" spans="1:2" x14ac:dyDescent="0.25">
      <c r="A21" s="4" t="s">
        <v>119</v>
      </c>
      <c r="B21" s="5"/>
    </row>
    <row r="23" ht="34" customHeight="1" spans="1:3" x14ac:dyDescent="0.25">
      <c r="A23" s="4" t="s">
        <v>120</v>
      </c>
      <c r="B23" s="4"/>
      <c r="C23" s="4"/>
    </row>
    <row r="25" spans="1:2" x14ac:dyDescent="0.25">
      <c r="A25" s="4" t="s">
        <v>26</v>
      </c>
      <c r="B25" s="5"/>
    </row>
    <row r="26" spans="1:2" x14ac:dyDescent="0.25">
      <c r="A26" s="4" t="s">
        <v>27</v>
      </c>
      <c r="B26" s="5"/>
    </row>
    <row r="27" spans="1:2" x14ac:dyDescent="0.25">
      <c r="A27" s="4" t="s">
        <v>28</v>
      </c>
      <c r="B27" s="5"/>
    </row>
    <row r="28" spans="1:2" x14ac:dyDescent="0.25">
      <c r="A28" s="4" t="s">
        <v>29</v>
      </c>
      <c r="B28" s="5"/>
    </row>
  </sheetData>
  <sheetProtection sheet="1" algorithmName="SHA-512" hashValue="8pXhxhFRG3Qfs2wC80JlrIsCNNzHj7MGb9Z5pkQi8rZhnsiYIrvMJFQCVI3CC9GvvRebZBSQxFM4vqysvJGyVw==" saltValue="q+EaStUt8I7lvAipCMyjUw==" spinCount="1000"/>
  <mergeCells count="1">
    <mergeCell ref="A23:C23"/>
  </mergeCells>
  <dataValidations count="1">
    <dataValidation type="list" allowBlank="1" sqref="B14:B21">
      <formula1>"Проверено,Требует уточнения,Не применяется"</formula1>
    </dataValidation>
  </dataValidations>
  <pageMargins left="0.3" right="0.3" top="0.4" bottom="0.4" header="0.15" footer="0.2"/>
  <pageSetup paperSize="8" orientation="landscape" fitToWidth="1" fitToHeight="0"/>
  <headerFooter>
    <oddFooter>Оклейка обоями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Паспорт</vt:lpstr>
      <vt:lpstr>ВОР</vt:lpstr>
      <vt:lpstr>Выбор норм</vt:lpstr>
      <vt:lpstr>Ресурсы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