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есурсы" state="visible" r:id="rId6"/>
    <sheet sheetId="4" name="Источники" state="visible" r:id="rId7"/>
  </sheets>
  <definedNames>
    <definedName name="_xlnm.Print_Area" localSheetId="0">'ВОР'!$A1:$H15</definedName>
    <definedName name="_xlnm.Print_Titles" localSheetId="0">'ВОР'!$1:$8</definedName>
    <definedName name="_xlnm.Print_Area" localSheetId="1">'Подбор'!$A1:$J19</definedName>
    <definedName name="_xlnm.Print_Titles" localSheetId="1">'Подбор'!$1:$4</definedName>
    <definedName name="_xlnm.Print_Area" localSheetId="2">'Ресурсы'!$A1:$J49</definedName>
    <definedName name="_xlnm.Print_Titles" localSheetId="2">'Ресурсы'!$1:$6</definedName>
    <definedName name="_xlnm.Print_Area" localSheetId="3">'Источники'!$A1:$E13</definedName>
    <definedName name="_xlnm.Print_Titles" localSheetId="3">'Источники'!$1:$4</definedName>
  </definedNames>
  <calcPr calcId="171027" fullCalcOnLoad="1"/>
</workbook>
</file>

<file path=xl/sharedStrings.xml><?xml version="1.0" encoding="utf-8"?>
<sst xmlns="http://schemas.openxmlformats.org/spreadsheetml/2006/main" count="291" uniqueCount="163">
  <si>
    <t>Ограждение кровли: ведомость и исходные данные</t>
  </si>
  <si>
    <t>Учебный пример, проектные числа условные. Жёлтые ячейки предназначены для ввода. Собственная строка относится к той же технологии: крепление сверху парапета.</t>
  </si>
  <si>
    <t>Объект</t>
  </si>
  <si>
    <t>Административное здание</t>
  </si>
  <si>
    <t>Участок</t>
  </si>
  <si>
    <t>Кровельное ограждение</t>
  </si>
  <si>
    <t>Проект</t>
  </si>
  <si>
    <t>Учебная спецификация</t>
  </si>
  <si>
    <t>База и редакция</t>
  </si>
  <si>
    <t>ФСНБ-2022, дополнение № 19</t>
  </si>
  <si>
    <t>Дата</t>
  </si>
  <si>
    <t>07.10.2026</t>
  </si>
  <si>
    <t>Составил</t>
  </si>
  <si>
    <t>Проверил</t>
  </si>
  <si>
    <t>Крепление</t>
  </si>
  <si>
    <t>Горизонтальная часть парапета</t>
  </si>
  <si>
    <t>№</t>
  </si>
  <si>
    <t>Операция</t>
  </si>
  <si>
    <t>Тип кровли</t>
  </si>
  <si>
    <t>Сторона крепления</t>
  </si>
  <si>
    <t>Длина, м</t>
  </si>
  <si>
    <t>Изделие и спецификация</t>
  </si>
  <si>
    <t>Комплекты на весь участок</t>
  </si>
  <si>
    <t>Основание объёма</t>
  </si>
  <si>
    <t>Монтаж готового сборного ограждения</t>
  </si>
  <si>
    <t>Плоская</t>
  </si>
  <si>
    <t>60 комплектов по 3 м</t>
  </si>
  <si>
    <t>Учебная ВОР и спецификация</t>
  </si>
  <si>
    <t>Собственный участок: та же технология</t>
  </si>
  <si>
    <t>Итого длина, м</t>
  </si>
  <si>
    <t>Итого комплекты</t>
  </si>
  <si>
    <t>Если меняется конструкция или сторона крепления, сначала выберите другую норму. Этот файл рассчитывает ресурсы только ГЭСН 12-01-046-01.</t>
  </si>
  <si>
    <t>Комплекты вводятся на весь участок по спецификации. Длина 3 м относится только к учебному примеру и не является нормативным размером.</t>
  </si>
  <si>
    <t>Подбор нормы и количество монтажной строки</t>
  </si>
  <si>
    <t>Расчёт строк ниже: ГЭСН 12-01-046-01, крепление в горизонтальную часть парапета. Ресурсы рассчитываются на отдельном листе, стоимость здесь не определяется.</t>
  </si>
  <si>
    <t>Строка ВОР</t>
  </si>
  <si>
    <t>Шифр</t>
  </si>
  <si>
    <t>Наименование нормы</t>
  </si>
  <si>
    <t>Измеритель</t>
  </si>
  <si>
    <t>Делитель</t>
  </si>
  <si>
    <t>Количество нормы</t>
  </si>
  <si>
    <t>Обоснование</t>
  </si>
  <si>
    <t>Включённые операции</t>
  </si>
  <si>
    <t>Дополнительные работы</t>
  </si>
  <si>
    <t>ГЭСН ФСНБ-2022, доп. № 19</t>
  </si>
  <si>
    <t>12-01-046-01</t>
  </si>
  <si>
    <t>Устройство ограждения из готовых сборных элементов кровли: плоской с креплением в горизонтальную часть парапета</t>
  </si>
  <si>
    <t>100 м</t>
  </si>
  <si>
    <t>Плоская кровля, готовые элементы, крепление сверху парапета</t>
  </si>
  <si>
    <t>Разметка, сверление, сборка и установка</t>
  </si>
  <si>
    <t>Только по заданию объекта</t>
  </si>
  <si>
    <t>Итого количество</t>
  </si>
  <si>
    <t>Таблица выбора: сверьте конструкцию до расчёта</t>
  </si>
  <si>
    <t>Условие</t>
  </si>
  <si>
    <t>База</t>
  </si>
  <si>
    <t>Количество</t>
  </si>
  <si>
    <t>Почему подходит</t>
  </si>
  <si>
    <t>Состав работ</t>
  </si>
  <si>
    <t>Примечание</t>
  </si>
  <si>
    <t>Крепление сверху</t>
  </si>
  <si>
    <t>ГЭСН ФСНБ-2022</t>
  </si>
  <si>
    <t>Разметка мест установки ограждения. Сверление отверстий. Сборка и установка элементов ограждения.</t>
  </si>
  <si>
    <t>Выбор по проекту, не по цене</t>
  </si>
  <si>
    <t>Крепление сбоку</t>
  </si>
  <si>
    <t>12-01-046-02</t>
  </si>
  <si>
    <t>Устройство ограждения из готовых сборных элементов кровли: плоской с креплением в вертикальную часть парапета</t>
  </si>
  <si>
    <t>Вертикальная часть парапета</t>
  </si>
  <si>
    <t>Фальцевая кровля</t>
  </si>
  <si>
    <t>12-01-046-03</t>
  </si>
  <si>
    <t>Устройство ограждения из готовых сборных элементов кровли: фальцевой</t>
  </si>
  <si>
    <t>Фальцевый узел</t>
  </si>
  <si>
    <t>Разметка мест установки ограждения. Сборка и установка элементов ограждения.</t>
  </si>
  <si>
    <t>Перила из звеньев</t>
  </si>
  <si>
    <t>12-01-012-01</t>
  </si>
  <si>
    <t>Ограждение кровель перилами</t>
  </si>
  <si>
    <t>Установка со сборкой готовых звеньев</t>
  </si>
  <si>
    <t>Установка перил на крыше со сборкой их из готовых звеньев.</t>
  </si>
  <si>
    <t>Для профлиста и металлочерепицы без парапета не назначайте 12-01-046-03 автоматически: она предназначена для фальцевой кровли. Уточните проектный узел и состав работ.</t>
  </si>
  <si>
    <t>Ремонт без снятия: ГЭСНр 58-01-011-01, делитель 10 м. Разборка: 58-01-004-01, делитель 100 м. Это разные задания, их не добавляют друг к другу автоматически.</t>
  </si>
  <si>
    <t>Таблица 12-01-046 добавлена в дополнении № 18, действующем с 25.05.2026. В расчёте использован состав дополнения № 19.</t>
  </si>
  <si>
    <t>Ресурсы ГЭСН 12-01-046-01: потребность участка</t>
  </si>
  <si>
    <t>Фиксированный расход умножается на количество монтажной нормы. Расход «П» вводится по спецификации на весь участок и повторно на количество нормы не умножается.</t>
  </si>
  <si>
    <t>Труд рабочих: используйте общий расход либо разрядную детализацию. Эти представления не складываются. Не суммируйте разные ресурсы и единицы измерения.</t>
  </si>
  <si>
    <t>Учебный участок: строка 1 ВОР</t>
  </si>
  <si>
    <t>Вид ресурса</t>
  </si>
  <si>
    <t>Код</t>
  </si>
  <si>
    <t>Наименование</t>
  </si>
  <si>
    <t>Единица</t>
  </si>
  <si>
    <t>Расход на 100 м или П</t>
  </si>
  <si>
    <t>Нормативная потребность</t>
  </si>
  <si>
    <t>Проектная потребность на участок</t>
  </si>
  <si>
    <t>Конкретное изделие</t>
  </si>
  <si>
    <t>Источник цены, территория, период</t>
  </si>
  <si>
    <t>Общий труд</t>
  </si>
  <si>
    <t>1</t>
  </si>
  <si>
    <t>Труд рабочих, общий расход</t>
  </si>
  <si>
    <t>чел.-ч</t>
  </si>
  <si>
    <t>Детализация труда</t>
  </si>
  <si>
    <t>2-100-02</t>
  </si>
  <si>
    <t>Рабочий 2 разряда</t>
  </si>
  <si>
    <t>2-100-03</t>
  </si>
  <si>
    <t>Рабочий 3 разряда</t>
  </si>
  <si>
    <t>Труд машинистов</t>
  </si>
  <si>
    <t>2</t>
  </si>
  <si>
    <t>Машина</t>
  </si>
  <si>
    <t>91.05.01-017</t>
  </si>
  <si>
    <t>Краны башенные, грузоподъемность 8 т</t>
  </si>
  <si>
    <t>маш.-ч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</si>
  <si>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</si>
  <si>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</si>
  <si>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</si>
  <si>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</si>
  <si>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Материал</t>
  </si>
  <si>
    <t>01.7.03.04-0001</t>
  </si>
  <si>
    <t>Электроэнергия</t>
  </si>
  <si>
    <t>кВт-ч</t>
  </si>
  <si>
    <t>01.7.15.02-0002</t>
  </si>
  <si>
    <t>Болты анкерные с гайкой стальные фрикционные расклинивающиеся, с наружной резьбой М8, диаметр 10 мм, длина 100 мм</t>
  </si>
  <si>
    <t>100 шт</t>
  </si>
  <si>
    <t>01.7.15.07-0084</t>
  </si>
  <si>
    <t>Дюбель-гвозди полипропиленовые анкерные без борта, диаметр 10 длина 140 мм</t>
  </si>
  <si>
    <t>шт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</si>
  <si>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</si>
  <si>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</si>
  <si>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01.7.17.06-0091</t>
  </si>
  <si>
    <t>Круг отрезной плоский, размеры 125х2,5х22 мм</t>
  </si>
  <si>
    <t>01.7.17.09-1013</t>
  </si>
  <si>
    <t>Бур для ударного сверления, длина 160 мм, диаметр 10 мм</t>
  </si>
  <si>
    <t>14.5.01.06-0103</t>
  </si>
  <si>
    <t>Герметик однокомпонентный полиуретановый эластичный, химически стойкий, влагостойкий, для температурных швов, объем 600 мл</t>
  </si>
  <si>
    <t>По проекту</t>
  </si>
  <si>
    <t>15.2.02.04</t>
  </si>
  <si>
    <t>Ограждение кровельное для крепления в горизонтальную часть парапета</t>
  </si>
  <si>
    <t>компл</t>
  </si>
  <si>
    <t>П</t>
  </si>
  <si>
    <t>Учебная спецификация: 60 компл по 3 м</t>
  </si>
  <si>
    <t>Собственный участок: строка 2 ВОР, та же норма</t>
  </si>
  <si>
    <t>Анкерные болты и саморезы измеряются в 100 шт. Для пересчёта в штуки умножьте нормативную потребность на 100; закупочную комплектность проверяют отдельно.</t>
  </si>
  <si>
    <t>Анкерные болты учебного участка, шт.</t>
  </si>
  <si>
    <t>Анкерные болты собственного участка, шт.</t>
  </si>
  <si>
    <t>Нормативные дробные расходы сохраняются без округления до упаковок. Цены, НР, СП, НДС и прочие начисления в этой таблице не рассчитываются.</t>
  </si>
  <si>
    <t>Если у собственного участка не заполнена длина или проектное количество комплектов, соответствующая потребность остаётся пустой. Заполните оба исходных количества.</t>
  </si>
  <si>
    <t>Источники и назначение таблицы</t>
  </si>
  <si>
    <t>Таблица проверки выбора нормы и ресурсов. Не является полной локальной сметой и не определяет текущую стоимость объекта.</t>
  </si>
  <si>
    <t>Документ</t>
  </si>
  <si>
    <t>Ссылка или основание</t>
  </si>
  <si>
    <t>Что подтверждает</t>
  </si>
  <si>
    <t>Проверено</t>
  </si>
  <si>
    <t>ФСНБ-2022, дополнение № 19; ГЭСН 81-02-12-2022</t>
  </si>
  <si>
    <t>https://fgiscs.minstroyrf.ru/api/values/GetFileContent/7f4f249c-9781-495c-9976-e795e0e8ed4e</t>
  </si>
  <si>
    <t>Состав и ресурсы 12-01-046-01; проектный расход ограждения</t>
  </si>
  <si>
    <t>Госэкспертиза Татарстана: восемнадцатые изменения ФСНБ-2022</t>
  </si>
  <si>
    <t>https://www.gosekspertiza-rt.ru/press-center/news/utverzhdeny-vosemnadtsatye-izmeneniya-v-fsnb-2022/</t>
  </si>
  <si>
    <t>Добавление 12-01-046 и применение с 25.05.2026</t>
  </si>
  <si>
    <t>Главгосэкспертиза России: дополнения и изменения ФСНБ-2022</t>
  </si>
  <si>
    <t>https://edu.gge.ru/news/ocherednye-dopolneniya-i-izmeneniya-k-fsnb-2022/</t>
  </si>
  <si>
    <t>Приказ Минстроя России № 301/пр от 15.05.2026</t>
  </si>
  <si>
    <t>Условные исходные данные статьи: 180 м, 60 компл по 3 м</t>
  </si>
  <si>
    <t>Длина и комплекты учебного участка; не нормативные размеры</t>
  </si>
  <si>
    <t>Применяемая редакция ресурсов: дополнение № 19. Включены общий труд, труд машинистов, разрядная детализация, машины, материалы и проектное ограждение.</t>
  </si>
  <si>
    <t>Собственная строка рассчитывается только для 12-01-046-01. При другой технологии используйте таблицу выбора, затем подготовьте соответствующий ресурсный расчёт.</t>
  </si>
  <si>
    <t>Для собственного участка заполните ВОР: длину, комплекты на весь участок, конкретное изделие и основание. На листе Ресурсы укажите источник цены, территорию и период.</t>
  </si>
  <si>
    <t>Проверьте узел, измеритель, комплектность и повторный учёт операций. Итоги в разных единицах измерения друг с другом не складываются.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</si>
</sst>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"/>
      <sz val="16"/>
      <name val="Arial"/>
    </font>
    <font>
      <color rgb="32251E"/>
      <sz val="11"/>
      <name val="Arial"/>
    </font>
    <font>
      <b/>
      <color rgb="542F20"/>
      <sz val="11"/>
      <name val="Arial"/>
    </font>
    <font>
      <b/>
      <color rgb="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542F20"/>
      </patternFill>
    </fill>
    <fill>
      <patternFill patternType="solid">
        <fgColor rgb="F4EFEA"/>
      </patternFill>
    </fill>
    <fill>
      <patternFill patternType="solid">
        <fgColor rgb="FFF4D6"/>
      </patternFill>
    </fill>
  </fills>
  <borders count="2">
    <border>
      <left/>
      <right/>
      <top/>
      <bottom/>
      <diagonal/>
    </border>
    <border>
      <left/>
      <right/>
      <top/>
      <bottom style="hair">
        <color rgb="D6CBC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 indent="1"/>
    </xf>
    <xf numFmtId="0" fontId="2" fillId="0" borderId="1" xfId="0" applyFont="1" applyBorder="1" applyAlignment="1">
      <alignment vertical="center" wrapText="1" indent="1"/>
    </xf>
    <xf numFmtId="0" fontId="3" fillId="3" borderId="1" xfId="0" applyFont="1" applyFill="1" applyBorder="1" applyAlignment="1">
      <alignment vertical="center" wrapText="1" indent="1"/>
    </xf>
    <xf numFmtId="0" fontId="2" fillId="4" borderId="1" xfId="0" applyFont="1" applyFill="1" applyBorder="1" applyAlignment="1">
      <alignment horizontal="center" vertical="center" wrapText="1" indent="1"/>
    </xf>
    <xf numFmtId="0" fontId="2" fillId="4" borderId="1" xfId="0" applyFont="1" applyFill="1" applyBorder="1" applyAlignment="1">
      <alignment vertical="center" wrapText="1" indent="1"/>
    </xf>
    <xf numFmtId="0" fontId="2" fillId="0" borderId="1" xfId="0" applyFont="1" applyBorder="1" applyAlignment="1">
      <alignment horizontal="center" vertical="center" wrapText="1" indent="1"/>
    </xf>
    <xf numFmtId="0" fontId="4" fillId="2" borderId="1" xfId="0" applyFont="1" applyFill="1" applyBorder="1" applyAlignment="1">
      <alignment vertical="center" wrapText="1" indent="1"/>
    </xf>
    <xf numFmtId="0" fontId="2" fillId="0" borderId="1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7f4f249c-9781-495c-9976-e795e0e8ed4e" TargetMode="External"/><Relationship Id="rId2" Type="http://schemas.openxmlformats.org/officeDocument/2006/relationships/hyperlink" Target="https://www.gosekspertiza-rt.ru/press-center/news/utverzhdeny-vosemnadtsatye-izmeneniya-v-fsnb-2022/" TargetMode="External"/><Relationship Id="rId3" Type="http://schemas.openxmlformats.org/officeDocument/2006/relationships/hyperlink" Target="https://edu.gge.ru/news/ocherednye-dopolneniya-i-izmeneniya-k-fsnb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 showGridLines="0">
      <pane ySplit="8" topLeftCell="A9" activePane="bottomLeft" state="frozen"/>
      <selection pane="bottomLeft"/>
    </sheetView>
  </sheetViews>
  <sheetFormatPr defaultRowHeight="25" outlineLevelRow="0" outlineLevelCol="0" x14ac:dyDescent="55" customHeight="1"/>
  <cols>
    <col min="1" max="1" width="12" customWidth="1"/>
    <col min="2" max="2" width="40" customWidth="1"/>
    <col min="3" max="3" width="17" customWidth="1"/>
    <col min="4" max="4" width="26" customWidth="1"/>
    <col min="5" max="5" width="14" customWidth="1"/>
    <col min="6" max="6" width="34" customWidth="1"/>
    <col min="7" max="7" width="16" customWidth="1"/>
    <col min="8" max="8" width="35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4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35" customHeight="1" spans="1:8" x14ac:dyDescent="0.25">
      <c r="A3" s="2" t="s">
        <v>2</v>
      </c>
      <c r="B3" s="2" t="s">
        <v>3</v>
      </c>
      <c r="C3" s="2"/>
      <c r="D3" s="2"/>
      <c r="E3" s="2" t="s">
        <v>4</v>
      </c>
      <c r="F3" s="2" t="s">
        <v>5</v>
      </c>
      <c r="G3" s="2"/>
      <c r="H3" s="2"/>
    </row>
    <row r="4" ht="35" customHeight="1" spans="1:8" x14ac:dyDescent="0.25">
      <c r="A4" s="2" t="s">
        <v>6</v>
      </c>
      <c r="B4" s="2" t="s">
        <v>7</v>
      </c>
      <c r="C4" s="2"/>
      <c r="D4" s="2"/>
      <c r="E4" s="2" t="s">
        <v>8</v>
      </c>
      <c r="F4" s="2" t="s">
        <v>9</v>
      </c>
      <c r="G4" s="2"/>
      <c r="H4" s="2"/>
    </row>
    <row r="5" ht="35" customHeight="1" spans="1:8" x14ac:dyDescent="0.25">
      <c r="A5" s="2" t="s">
        <v>10</v>
      </c>
      <c r="B5" s="2" t="s">
        <v>11</v>
      </c>
      <c r="C5" s="2"/>
      <c r="D5" s="2"/>
      <c r="E5" s="2" t="s">
        <v>12</v>
      </c>
      <c r="F5" s="2"/>
      <c r="G5" s="2"/>
      <c r="H5" s="2"/>
    </row>
    <row r="6" ht="35" customHeight="1" spans="1:8" x14ac:dyDescent="0.25">
      <c r="A6" s="2" t="s">
        <v>13</v>
      </c>
      <c r="B6" s="2"/>
      <c r="C6" s="2"/>
      <c r="D6" s="2"/>
      <c r="E6" s="2" t="s">
        <v>14</v>
      </c>
      <c r="F6" s="2" t="s">
        <v>15</v>
      </c>
      <c r="G6" s="2"/>
      <c r="H6" s="2"/>
    </row>
    <row r="8" ht="48" customHeight="1" spans="1:8" x14ac:dyDescent="0.25">
      <c r="A8" s="3" t="s">
        <v>16</v>
      </c>
      <c r="B8" s="3" t="s">
        <v>17</v>
      </c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</row>
    <row r="9" ht="65" customHeight="1" spans="1:8" x14ac:dyDescent="0.25">
      <c r="A9" s="2">
        <v>1</v>
      </c>
      <c r="B9" s="2" t="s">
        <v>24</v>
      </c>
      <c r="C9" s="2" t="s">
        <v>25</v>
      </c>
      <c r="D9" s="2" t="s">
        <v>15</v>
      </c>
      <c r="E9" s="4">
        <v>180</v>
      </c>
      <c r="F9" s="5" t="s">
        <v>26</v>
      </c>
      <c r="G9" s="4">
        <v>60</v>
      </c>
      <c r="H9" s="5" t="s">
        <v>27</v>
      </c>
    </row>
    <row r="10" ht="65" customHeight="1" spans="1:8" x14ac:dyDescent="0.25">
      <c r="A10" s="2">
        <v>2</v>
      </c>
      <c r="B10" s="2" t="s">
        <v>28</v>
      </c>
      <c r="C10" s="2" t="s">
        <v>25</v>
      </c>
      <c r="D10" s="2" t="s">
        <v>15</v>
      </c>
      <c r="E10" s="4"/>
      <c r="F10" s="5"/>
      <c r="G10" s="4"/>
      <c r="H10" s="5"/>
    </row>
    <row r="12" spans="1:7" x14ac:dyDescent="0.25">
      <c r="A12" s="2"/>
      <c r="B12" s="2"/>
      <c r="C12" s="2"/>
      <c r="D12" s="2" t="s">
        <v>29</v>
      </c>
      <c r="E12" s="6">
        <f>SUM(E9:E10)</f>
        <v>180</v>
      </c>
      <c r="F12" s="2" t="s">
        <v>30</v>
      </c>
      <c r="G12" s="6">
        <f>SUM(G9:G10)</f>
        <v>60</v>
      </c>
    </row>
    <row r="14" ht="34" customHeight="1" spans="1:8" x14ac:dyDescent="0.25">
      <c r="A14" s="2" t="s">
        <v>31</v>
      </c>
      <c r="B14" s="2"/>
      <c r="C14" s="2"/>
      <c r="D14" s="2"/>
      <c r="E14" s="2"/>
      <c r="F14" s="2"/>
      <c r="G14" s="2"/>
      <c r="H14" s="2"/>
    </row>
    <row r="15" ht="34" customHeight="1" spans="1:8" x14ac:dyDescent="0.25">
      <c r="A15" s="2" t="s">
        <v>32</v>
      </c>
      <c r="B15" s="2"/>
      <c r="C15" s="2"/>
      <c r="D15" s="2"/>
      <c r="E15" s="2"/>
      <c r="F15" s="2"/>
      <c r="G15" s="2"/>
      <c r="H15" s="2"/>
    </row>
  </sheetData>
  <mergeCells count="12">
    <mergeCell ref="A1:H1"/>
    <mergeCell ref="A2:H2"/>
    <mergeCell ref="B3:D3"/>
    <mergeCell ref="F3:H3"/>
    <mergeCell ref="B4:D4"/>
    <mergeCell ref="F4:H4"/>
    <mergeCell ref="B5:D5"/>
    <mergeCell ref="F5:H5"/>
    <mergeCell ref="B6:D6"/>
    <mergeCell ref="F6:H6"/>
    <mergeCell ref="A14:H14"/>
    <mergeCell ref="A15:H15"/>
  </mergeCells>
  <dataValidations count="4">
    <dataValidation type="decimal" operator="greaterThanOrEqual" allowBlank="1" showErrorMessage="1" errorTitle="Проверьте количество" error="Введите неотрицательное число или оставьте поле пустым." sqref="E10">
      <formula1>0</formula1>
    </dataValidation>
    <dataValidation type="decimal" operator="greaterThanOrEqual" allowBlank="1" showErrorMessage="1" errorTitle="Проверьте количество" error="Введите неотрицательное число или оставьте поле пустым." sqref="E9:E10">
      <formula1>0</formula1>
    </dataValidation>
    <dataValidation type="whole" operator="greaterThanOrEqual" allowBlank="1" showErrorMessage="1" errorTitle="Проверьте количество" error="Введите неотрицательное число или оставьте поле пустым." sqref="G10">
      <formula1>0</formula1>
    </dataValidation>
    <dataValidation type="whole" operator="greaterThanOrEqual" allowBlank="1" showErrorMessage="1" errorTitle="Проверьте количество" error="Введите неотрицательное число или оставьте поле пустым." sqref="G9:G10">
      <formula1>0</formula1>
    </dataValidation>
  </dataValidations>
  <pageMargins left="0.3" right="0.3" top="0.4" bottom="0.4" header="0.2" footer="0.2"/>
  <pageSetup paperSize="8" orientation="landscape" fitToWidth="1" fitToHeight="0"/>
  <headerFooter>
    <oddFooter>&amp;LСметрикс: проверка ограждения кровли&amp;RСтраница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 showGridLines="0">
      <pane ySplit="4" topLeftCell="A5" activePane="bottomLeft" state="frozen"/>
      <selection pane="bottomLeft"/>
    </sheetView>
  </sheetViews>
  <sheetFormatPr defaultRowHeight="25" outlineLevelRow="0" outlineLevelCol="0" x14ac:dyDescent="55" customHeight="1"/>
  <cols>
    <col min="1" max="1" width="10" customWidth="1"/>
    <col min="2" max="2" width="23" customWidth="1"/>
    <col min="3" max="3" width="20" customWidth="1"/>
    <col min="4" max="4" width="51" customWidth="1"/>
    <col min="5" max="5" width="14" customWidth="1"/>
    <col min="6" max="6" width="12" customWidth="1"/>
    <col min="7" max="7" width="15" customWidth="1"/>
    <col min="8" max="8" width="33" customWidth="1"/>
    <col min="9" max="9" width="35" customWidth="1"/>
    <col min="10" max="10" width="29" customWidth="1"/>
  </cols>
  <sheetData>
    <row r="1" ht="34" customHeight="1" spans="1:10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ht="40" customHeight="1" spans="1:10" x14ac:dyDescent="0.25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</row>
    <row r="4" ht="48" customHeight="1" spans="1:10" x14ac:dyDescent="0.25">
      <c r="A4" s="3" t="s">
        <v>35</v>
      </c>
      <c r="B4" s="3" t="s">
        <v>8</v>
      </c>
      <c r="C4" s="3" t="s">
        <v>36</v>
      </c>
      <c r="D4" s="3" t="s">
        <v>37</v>
      </c>
      <c r="E4" s="3" t="s">
        <v>38</v>
      </c>
      <c r="F4" s="3" t="s">
        <v>39</v>
      </c>
      <c r="G4" s="3" t="s">
        <v>40</v>
      </c>
      <c r="H4" s="3" t="s">
        <v>41</v>
      </c>
      <c r="I4" s="3" t="s">
        <v>42</v>
      </c>
      <c r="J4" s="3" t="s">
        <v>43</v>
      </c>
    </row>
    <row r="5" ht="110" customHeight="1" spans="1:10" x14ac:dyDescent="0.25">
      <c r="A5" s="2">
        <v>1</v>
      </c>
      <c r="B5" s="2" t="s">
        <v>44</v>
      </c>
      <c r="C5" s="2" t="s">
        <v>45</v>
      </c>
      <c r="D5" s="2" t="s">
        <v>46</v>
      </c>
      <c r="E5" s="2" t="s">
        <v>47</v>
      </c>
      <c r="F5" s="2">
        <v>100</v>
      </c>
      <c r="G5" s="6">
        <f>IF('ВОР'!E9="","",'ВОР'!E9/F5)</f>
        <v>1.8</v>
      </c>
      <c r="H5" s="2" t="s">
        <v>48</v>
      </c>
      <c r="I5" s="2" t="s">
        <v>49</v>
      </c>
      <c r="J5" s="2" t="s">
        <v>50</v>
      </c>
    </row>
    <row r="6" ht="110" customHeight="1" spans="1:10" x14ac:dyDescent="0.25">
      <c r="A6" s="2">
        <v>2</v>
      </c>
      <c r="B6" s="2" t="s">
        <v>44</v>
      </c>
      <c r="C6" s="2" t="s">
        <v>45</v>
      </c>
      <c r="D6" s="2" t="s">
        <v>46</v>
      </c>
      <c r="E6" s="2" t="s">
        <v>47</v>
      </c>
      <c r="F6" s="2">
        <v>100</v>
      </c>
      <c r="G6" s="6" t="str">
        <f>IF('ВОР'!E10="","",'ВОР'!E10/F6)</f>
        <v/>
      </c>
      <c r="H6" s="2" t="s">
        <v>48</v>
      </c>
      <c r="I6" s="2" t="s">
        <v>49</v>
      </c>
      <c r="J6" s="2" t="s">
        <v>50</v>
      </c>
    </row>
    <row r="8" ht="40" customHeight="1" spans="1:7" x14ac:dyDescent="0.25">
      <c r="A8" s="2"/>
      <c r="B8" s="2"/>
      <c r="C8" s="2"/>
      <c r="D8" s="2"/>
      <c r="E8" s="2"/>
      <c r="F8" s="2" t="s">
        <v>51</v>
      </c>
      <c r="G8" s="6">
        <f>SUM(G5:G6)</f>
        <v>1.8</v>
      </c>
    </row>
    <row r="10" ht="36" customHeight="1" spans="1:10" x14ac:dyDescent="0.25">
      <c r="A10" s="7" t="s">
        <v>52</v>
      </c>
      <c r="B10" s="7"/>
      <c r="C10" s="7"/>
      <c r="D10" s="7"/>
      <c r="E10" s="7"/>
      <c r="F10" s="7"/>
      <c r="G10" s="7"/>
      <c r="H10" s="7"/>
      <c r="I10" s="7"/>
      <c r="J10" s="7"/>
    </row>
    <row r="11" ht="48" customHeight="1" spans="1:10" x14ac:dyDescent="0.25">
      <c r="A11" s="3" t="s">
        <v>53</v>
      </c>
      <c r="B11" s="3" t="s">
        <v>54</v>
      </c>
      <c r="C11" s="3" t="s">
        <v>36</v>
      </c>
      <c r="D11" s="3" t="s">
        <v>37</v>
      </c>
      <c r="E11" s="3" t="s">
        <v>38</v>
      </c>
      <c r="F11" s="3" t="s">
        <v>39</v>
      </c>
      <c r="G11" s="3" t="s">
        <v>55</v>
      </c>
      <c r="H11" s="3" t="s">
        <v>56</v>
      </c>
      <c r="I11" s="3" t="s">
        <v>57</v>
      </c>
      <c r="J11" s="3" t="s">
        <v>58</v>
      </c>
    </row>
    <row r="12" ht="95" customHeight="1" spans="1:10" x14ac:dyDescent="0.25">
      <c r="A12" s="2" t="s">
        <v>59</v>
      </c>
      <c r="B12" s="2" t="s">
        <v>60</v>
      </c>
      <c r="C12" s="2" t="s">
        <v>45</v>
      </c>
      <c r="D12" s="2" t="s">
        <v>46</v>
      </c>
      <c r="E12" s="2" t="s">
        <v>47</v>
      </c>
      <c r="F12" s="2">
        <v>100</v>
      </c>
      <c r="G12" s="2"/>
      <c r="H12" s="2" t="s">
        <v>15</v>
      </c>
      <c r="I12" s="2" t="s">
        <v>61</v>
      </c>
      <c r="J12" s="2" t="s">
        <v>62</v>
      </c>
    </row>
    <row r="13" ht="95" customHeight="1" spans="1:10" x14ac:dyDescent="0.25">
      <c r="A13" s="2" t="s">
        <v>63</v>
      </c>
      <c r="B13" s="2" t="s">
        <v>60</v>
      </c>
      <c r="C13" s="2" t="s">
        <v>64</v>
      </c>
      <c r="D13" s="2" t="s">
        <v>65</v>
      </c>
      <c r="E13" s="2" t="s">
        <v>47</v>
      </c>
      <c r="F13" s="2">
        <v>100</v>
      </c>
      <c r="G13" s="2"/>
      <c r="H13" s="2" t="s">
        <v>66</v>
      </c>
      <c r="I13" s="2" t="s">
        <v>61</v>
      </c>
      <c r="J13" s="2" t="s">
        <v>62</v>
      </c>
    </row>
    <row r="14" ht="95" customHeight="1" spans="1:10" x14ac:dyDescent="0.25">
      <c r="A14" s="2" t="s">
        <v>67</v>
      </c>
      <c r="B14" s="2" t="s">
        <v>60</v>
      </c>
      <c r="C14" s="2" t="s">
        <v>68</v>
      </c>
      <c r="D14" s="2" t="s">
        <v>69</v>
      </c>
      <c r="E14" s="2" t="s">
        <v>47</v>
      </c>
      <c r="F14" s="2">
        <v>100</v>
      </c>
      <c r="G14" s="2"/>
      <c r="H14" s="2" t="s">
        <v>70</v>
      </c>
      <c r="I14" s="2" t="s">
        <v>71</v>
      </c>
      <c r="J14" s="2" t="s">
        <v>62</v>
      </c>
    </row>
    <row r="15" ht="95" customHeight="1" spans="1:10" x14ac:dyDescent="0.25">
      <c r="A15" s="2" t="s">
        <v>72</v>
      </c>
      <c r="B15" s="2" t="s">
        <v>60</v>
      </c>
      <c r="C15" s="2" t="s">
        <v>73</v>
      </c>
      <c r="D15" s="2" t="s">
        <v>74</v>
      </c>
      <c r="E15" s="2" t="s">
        <v>47</v>
      </c>
      <c r="F15" s="2">
        <v>100</v>
      </c>
      <c r="G15" s="2"/>
      <c r="H15" s="2" t="s">
        <v>75</v>
      </c>
      <c r="I15" s="2" t="s">
        <v>76</v>
      </c>
      <c r="J15" s="2" t="s">
        <v>62</v>
      </c>
    </row>
    <row r="17" ht="40" customHeight="1" spans="1:10" x14ac:dyDescent="0.25">
      <c r="A17" s="2" t="s">
        <v>77</v>
      </c>
      <c r="B17" s="2"/>
      <c r="C17" s="2"/>
      <c r="D17" s="2"/>
      <c r="E17" s="2"/>
      <c r="F17" s="2"/>
      <c r="G17" s="2"/>
      <c r="H17" s="2"/>
      <c r="I17" s="2"/>
      <c r="J17" s="2"/>
    </row>
    <row r="18" ht="40" customHeight="1" spans="1:10" x14ac:dyDescent="0.25">
      <c r="A18" s="2" t="s">
        <v>78</v>
      </c>
      <c r="B18" s="2"/>
      <c r="C18" s="2"/>
      <c r="D18" s="2"/>
      <c r="E18" s="2"/>
      <c r="F18" s="2"/>
      <c r="G18" s="2"/>
      <c r="H18" s="2"/>
      <c r="I18" s="2"/>
      <c r="J18" s="2"/>
    </row>
    <row r="19" ht="28" customHeight="1" spans="1:10" x14ac:dyDescent="0.25">
      <c r="A19" s="2" t="s">
        <v>79</v>
      </c>
      <c r="B19" s="2"/>
      <c r="C19" s="2"/>
      <c r="D19" s="2"/>
      <c r="E19" s="2"/>
      <c r="F19" s="2"/>
      <c r="G19" s="2"/>
      <c r="H19" s="2"/>
      <c r="I19" s="2"/>
      <c r="J19" s="2"/>
    </row>
  </sheetData>
  <mergeCells count="6">
    <mergeCell ref="A1:J1"/>
    <mergeCell ref="A2:J2"/>
    <mergeCell ref="A10:J10"/>
    <mergeCell ref="A17:J17"/>
    <mergeCell ref="A18:J18"/>
    <mergeCell ref="A19:J19"/>
  </mergeCells>
  <pageMargins left="0.3" right="0.3" top="0.4" bottom="0.4" header="0.2" footer="0.2"/>
  <pageSetup paperSize="8" orientation="landscape" fitToWidth="1" fitToHeight="0"/>
  <headerFooter>
    <oddFooter>&amp;LСметрикс: проверка ограждения кровли&amp;RСтраница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 showGridLines="0">
      <pane ySplit="6" topLeftCell="A7" activePane="bottomLeft" state="frozen"/>
      <selection pane="bottomLeft"/>
    </sheetView>
  </sheetViews>
  <sheetFormatPr defaultRowHeight="25" outlineLevelRow="0" outlineLevelCol="0" x14ac:dyDescent="55" customHeight="1"/>
  <cols>
    <col min="1" max="1" width="19" customWidth="1"/>
    <col min="2" max="2" width="22" customWidth="1"/>
    <col min="3" max="3" width="58" customWidth="1"/>
    <col min="4" max="4" width="14" customWidth="1"/>
    <col min="5" max="6" width="15" customWidth="1"/>
    <col min="7" max="8" width="19" customWidth="1"/>
    <col min="9" max="9" width="37" customWidth="1"/>
    <col min="10" max="10" width="39" customWidth="1"/>
  </cols>
  <sheetData>
    <row r="1" ht="34" customHeight="1" spans="1:10" x14ac:dyDescent="0.25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</row>
    <row r="2" ht="40" customHeight="1" spans="1:10" x14ac:dyDescent="0.25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</row>
    <row r="3" ht="40" customHeight="1" spans="1:10" x14ac:dyDescent="0.25">
      <c r="A3" s="2" t="s">
        <v>82</v>
      </c>
      <c r="B3" s="2"/>
      <c r="C3" s="2"/>
      <c r="D3" s="2"/>
      <c r="E3" s="2"/>
      <c r="F3" s="2"/>
      <c r="G3" s="2"/>
      <c r="H3" s="2"/>
      <c r="I3" s="2"/>
      <c r="J3" s="2"/>
    </row>
    <row r="5" ht="36" customHeight="1" spans="1:10" x14ac:dyDescent="0.25">
      <c r="A5" s="7" t="s">
        <v>83</v>
      </c>
      <c r="B5" s="7"/>
      <c r="C5" s="7"/>
      <c r="D5" s="7"/>
      <c r="E5" s="7"/>
      <c r="F5" s="7"/>
      <c r="G5" s="7"/>
      <c r="H5" s="7"/>
      <c r="I5" s="7"/>
      <c r="J5" s="7"/>
    </row>
    <row r="6" ht="48" customHeight="1" spans="1:10" x14ac:dyDescent="0.25">
      <c r="A6" s="3" t="s">
        <v>84</v>
      </c>
      <c r="B6" s="3" t="s">
        <v>85</v>
      </c>
      <c r="C6" s="3" t="s">
        <v>86</v>
      </c>
      <c r="D6" s="3" t="s">
        <v>87</v>
      </c>
      <c r="E6" s="3" t="s">
        <v>88</v>
      </c>
      <c r="F6" s="3" t="s">
        <v>40</v>
      </c>
      <c r="G6" s="3" t="s">
        <v>89</v>
      </c>
      <c r="H6" s="3" t="s">
        <v>90</v>
      </c>
      <c r="I6" s="3" t="s">
        <v>91</v>
      </c>
      <c r="J6" s="3" t="s">
        <v>92</v>
      </c>
    </row>
    <row r="7" ht="72" customHeight="1" spans="1:10" x14ac:dyDescent="0.25">
      <c r="A7" s="2" t="s">
        <v>93</v>
      </c>
      <c r="B7" s="8" t="s">
        <v>94</v>
      </c>
      <c r="C7" s="2" t="s">
        <v>95</v>
      </c>
      <c r="D7" s="2" t="s">
        <v>96</v>
      </c>
      <c r="E7" s="6">
        <v>27.6</v>
      </c>
      <c r="F7" s="6">
        <f>IF('Подбор'!G5="","",'Подбор'!G5)</f>
        <v>1.8</v>
      </c>
      <c r="G7" s="6">
        <f>IF(F7="","",E7*F7)</f>
        <v>49.68</v>
      </c>
      <c r="H7" s="6"/>
      <c r="I7" s="5"/>
      <c r="J7" s="5"/>
    </row>
    <row r="8" ht="72" customHeight="1" spans="1:10" x14ac:dyDescent="0.25">
      <c r="A8" s="2" t="s">
        <v>97</v>
      </c>
      <c r="B8" s="8" t="s">
        <v>98</v>
      </c>
      <c r="C8" s="2" t="s">
        <v>99</v>
      </c>
      <c r="D8" s="2" t="s">
        <v>96</v>
      </c>
      <c r="E8" s="6">
        <v>1.36</v>
      </c>
      <c r="F8" s="6">
        <f>IF('Подбор'!G5="","",'Подбор'!G5)</f>
        <v>1.8</v>
      </c>
      <c r="G8" s="6">
        <f>IF(F8="","",E8*F8)</f>
        <v>2.448</v>
      </c>
      <c r="H8" s="6"/>
      <c r="I8" s="5"/>
      <c r="J8" s="5"/>
    </row>
    <row r="9" ht="72" customHeight="1" spans="1:10" x14ac:dyDescent="0.25">
      <c r="A9" s="2" t="s">
        <v>97</v>
      </c>
      <c r="B9" s="8" t="s">
        <v>100</v>
      </c>
      <c r="C9" s="2" t="s">
        <v>101</v>
      </c>
      <c r="D9" s="2" t="s">
        <v>96</v>
      </c>
      <c r="E9" s="6">
        <v>26.24</v>
      </c>
      <c r="F9" s="6">
        <f>IF('Подбор'!G5="","",'Подбор'!G5)</f>
        <v>1.8</v>
      </c>
      <c r="G9" s="6">
        <f>IF(F9="","",E9*F9)</f>
        <v>47.232</v>
      </c>
      <c r="H9" s="6"/>
      <c r="I9" s="5"/>
      <c r="J9" s="5"/>
    </row>
    <row r="10" ht="72" customHeight="1" spans="1:10" x14ac:dyDescent="0.25">
      <c r="A10" s="2" t="s">
        <v>102</v>
      </c>
      <c r="B10" s="8" t="s">
        <v>103</v>
      </c>
      <c r="C10" s="2" t="s">
        <v>102</v>
      </c>
      <c r="D10" s="2" t="s">
        <v>96</v>
      </c>
      <c r="E10" s="6">
        <v>0.21</v>
      </c>
      <c r="F10" s="6">
        <f>IF('Подбор'!G5="","",'Подбор'!G5)</f>
        <v>1.8</v>
      </c>
      <c r="G10" s="6">
        <f>IF(F10="","",E10*F10)</f>
        <v>0.378</v>
      </c>
      <c r="H10" s="6"/>
      <c r="I10" s="5"/>
      <c r="J10" s="5"/>
    </row>
    <row r="11" ht="72" customHeight="1" spans="1:10" x14ac:dyDescent="0.25">
      <c r="A11" s="2" t="s">
        <v>104</v>
      </c>
      <c r="B11" s="8" t="s">
        <v>105</v>
      </c>
      <c r="C11" s="2" t="s">
        <v>106</v>
      </c>
      <c r="D11" s="2" t="s">
        <v>107</v>
      </c>
      <c r="E11" s="6">
        <v>0.05</v>
      </c>
      <c r="F11" s="6">
        <f>IF('Подбор'!G5="","",'Подбор'!G5)</f>
        <v>1.8</v>
      </c>
      <c r="G11" s="6">
        <f>IF(F11="","",E11*F11)</f>
        <v>0.09</v>
      </c>
      <c r="H11" s="6"/>
      <c r="I11" s="5"/>
      <c r="J11" s="5"/>
    </row>
    <row r="12" ht="72" customHeight="1" spans="1:10" x14ac:dyDescent="0.25">
      <c r="A12" s="2" t="s">
        <v>104</v>
      </c>
      <c r="B12" s="8" t="s">
        <v>108</v>
      </c>
      <c r="C12" s="2" t="s">
        <v>109</v>
      </c>
      <c r="D12" s="2" t="s">
        <v>107</v>
      </c>
      <c r="E12" s="6">
        <v>0.09</v>
      </c>
      <c r="F12" s="6">
        <f>IF('Подбор'!G5="","",'Подбор'!G5)</f>
        <v>1.8</v>
      </c>
      <c r="G12" s="6">
        <f>IF(F12="","",E12*F12)</f>
        <v>0.162</v>
      </c>
      <c r="H12" s="6"/>
      <c r="I12" s="5"/>
      <c r="J12" s="5"/>
    </row>
    <row r="13" ht="72" customHeight="1" spans="1:10" x14ac:dyDescent="0.25">
      <c r="A13" s="2" t="s">
        <v>104</v>
      </c>
      <c r="B13" s="8" t="s">
        <v>110</v>
      </c>
      <c r="C13" s="2" t="s">
        <v>111</v>
      </c>
      <c r="D13" s="2" t="s">
        <v>107</v>
      </c>
      <c r="E13" s="6">
        <v>0.07</v>
      </c>
      <c r="F13" s="6">
        <f>IF('Подбор'!G5="","",'Подбор'!G5)</f>
        <v>1.8</v>
      </c>
      <c r="G13" s="6">
        <f>IF(F13="","",E13*F13)</f>
        <v>0.126</v>
      </c>
      <c r="H13" s="6"/>
      <c r="I13" s="5"/>
      <c r="J13" s="5"/>
    </row>
    <row r="14" ht="72" customHeight="1" spans="1:10" x14ac:dyDescent="0.25">
      <c r="A14" s="2" t="s">
        <v>112</v>
      </c>
      <c r="B14" s="8" t="s">
        <v>113</v>
      </c>
      <c r="C14" s="2" t="s">
        <v>114</v>
      </c>
      <c r="D14" s="2" t="s">
        <v>115</v>
      </c>
      <c r="E14" s="6">
        <v>2.92</v>
      </c>
      <c r="F14" s="6">
        <f>IF('Подбор'!G5="","",'Подбор'!G5)</f>
        <v>1.8</v>
      </c>
      <c r="G14" s="6">
        <f>IF(F14="","",E14*F14)</f>
        <v>5.256</v>
      </c>
      <c r="H14" s="6"/>
      <c r="I14" s="5"/>
      <c r="J14" s="5"/>
    </row>
    <row r="15" ht="72" customHeight="1" spans="1:10" x14ac:dyDescent="0.25">
      <c r="A15" s="2" t="s">
        <v>112</v>
      </c>
      <c r="B15" s="8" t="s">
        <v>116</v>
      </c>
      <c r="C15" s="2" t="s">
        <v>117</v>
      </c>
      <c r="D15" s="2" t="s">
        <v>118</v>
      </c>
      <c r="E15" s="6">
        <v>4</v>
      </c>
      <c r="F15" s="6">
        <f>IF('Подбор'!G5="","",'Подбор'!G5)</f>
        <v>1.8</v>
      </c>
      <c r="G15" s="6">
        <f>IF(F15="","",E15*F15)</f>
        <v>7.2</v>
      </c>
      <c r="H15" s="6"/>
      <c r="I15" s="5"/>
      <c r="J15" s="5"/>
    </row>
    <row r="16" ht="72" customHeight="1" spans="1:10" x14ac:dyDescent="0.25">
      <c r="A16" s="2" t="s">
        <v>112</v>
      </c>
      <c r="B16" s="8" t="s">
        <v>119</v>
      </c>
      <c r="C16" s="2" t="s">
        <v>120</v>
      </c>
      <c r="D16" s="2" t="s">
        <v>121</v>
      </c>
      <c r="E16" s="6">
        <v>10</v>
      </c>
      <c r="F16" s="6">
        <f>IF('Подбор'!G5="","",'Подбор'!G5)</f>
        <v>1.8</v>
      </c>
      <c r="G16" s="6">
        <f>IF(F16="","",E16*F16)</f>
        <v>18</v>
      </c>
      <c r="H16" s="6"/>
      <c r="I16" s="5"/>
      <c r="J16" s="5"/>
    </row>
    <row r="17" ht="72" customHeight="1" spans="1:10" x14ac:dyDescent="0.25">
      <c r="A17" s="2" t="s">
        <v>112</v>
      </c>
      <c r="B17" s="8" t="s">
        <v>122</v>
      </c>
      <c r="C17" s="2" t="s">
        <v>123</v>
      </c>
      <c r="D17" s="2" t="s">
        <v>118</v>
      </c>
      <c r="E17" s="6">
        <v>1.143</v>
      </c>
      <c r="F17" s="6">
        <f>IF('Подбор'!G5="","",'Подбор'!G5)</f>
        <v>1.8</v>
      </c>
      <c r="G17" s="6">
        <f>IF(F17="","",E17*F17)</f>
        <v>2.0574</v>
      </c>
      <c r="H17" s="6"/>
      <c r="I17" s="5"/>
      <c r="J17" s="5"/>
    </row>
    <row r="18" ht="72" customHeight="1" spans="1:10" x14ac:dyDescent="0.25">
      <c r="A18" s="2" t="s">
        <v>112</v>
      </c>
      <c r="B18" s="8" t="s">
        <v>124</v>
      </c>
      <c r="C18" s="2" t="s">
        <v>125</v>
      </c>
      <c r="D18" s="2" t="s">
        <v>121</v>
      </c>
      <c r="E18" s="6">
        <v>0.1428</v>
      </c>
      <c r="F18" s="6">
        <f>IF('Подбор'!G5="","",'Подбор'!G5)</f>
        <v>1.8</v>
      </c>
      <c r="G18" s="6">
        <f>IF(F18="","",E18*F18)</f>
        <v>0.25704</v>
      </c>
      <c r="H18" s="6"/>
      <c r="I18" s="5"/>
      <c r="J18" s="5"/>
    </row>
    <row r="19" ht="72" customHeight="1" spans="1:10" x14ac:dyDescent="0.25">
      <c r="A19" s="2" t="s">
        <v>112</v>
      </c>
      <c r="B19" s="8" t="s">
        <v>126</v>
      </c>
      <c r="C19" s="2" t="s">
        <v>127</v>
      </c>
      <c r="D19" s="2" t="s">
        <v>121</v>
      </c>
      <c r="E19" s="6">
        <v>0.4251</v>
      </c>
      <c r="F19" s="6">
        <f>IF('Подбор'!G5="","",'Подбор'!G5)</f>
        <v>1.8</v>
      </c>
      <c r="G19" s="6">
        <f>IF(F19="","",E19*F19)</f>
        <v>0.76518</v>
      </c>
      <c r="H19" s="6"/>
      <c r="I19" s="5"/>
      <c r="J19" s="5"/>
    </row>
    <row r="20" ht="72" customHeight="1" spans="1:10" x14ac:dyDescent="0.25">
      <c r="A20" s="2" t="s">
        <v>112</v>
      </c>
      <c r="B20" s="8" t="s">
        <v>128</v>
      </c>
      <c r="C20" s="2" t="s">
        <v>129</v>
      </c>
      <c r="D20" s="2" t="s">
        <v>121</v>
      </c>
      <c r="E20" s="6">
        <v>2.667</v>
      </c>
      <c r="F20" s="6">
        <f>IF('Подбор'!G5="","",'Подбор'!G5)</f>
        <v>1.8</v>
      </c>
      <c r="G20" s="6">
        <f>IF(F20="","",E20*F20)</f>
        <v>4.8006</v>
      </c>
      <c r="H20" s="6"/>
      <c r="I20" s="5"/>
      <c r="J20" s="5"/>
    </row>
    <row r="21" ht="72" customHeight="1" spans="1:10" x14ac:dyDescent="0.25">
      <c r="A21" s="2" t="s">
        <v>130</v>
      </c>
      <c r="B21" s="8" t="s">
        <v>131</v>
      </c>
      <c r="C21" s="2" t="s">
        <v>132</v>
      </c>
      <c r="D21" s="2" t="s">
        <v>133</v>
      </c>
      <c r="E21" s="6" t="s">
        <v>134</v>
      </c>
      <c r="F21" s="6">
        <f>IF('Подбор'!G5="","",'Подбор'!G5)</f>
        <v>1.8</v>
      </c>
      <c r="G21" s="6" t="s">
        <v>130</v>
      </c>
      <c r="H21" s="6">
        <f>IF('ВОР'!G9="","",'ВОР'!G9)</f>
        <v>60</v>
      </c>
      <c r="I21" s="5" t="s">
        <v>135</v>
      </c>
      <c r="J21" s="5"/>
    </row>
    <row r="24" ht="36" customHeight="1" spans="1:10" x14ac:dyDescent="0.25">
      <c r="A24" s="7" t="s">
        <v>136</v>
      </c>
      <c r="B24" s="7"/>
      <c r="C24" s="7"/>
      <c r="D24" s="7"/>
      <c r="E24" s="7"/>
      <c r="F24" s="7"/>
      <c r="G24" s="7"/>
      <c r="H24" s="7"/>
      <c r="I24" s="7"/>
      <c r="J24" s="7"/>
    </row>
    <row r="25" ht="48" customHeight="1" spans="1:10" x14ac:dyDescent="0.25">
      <c r="A25" s="3" t="s">
        <v>84</v>
      </c>
      <c r="B25" s="3" t="s">
        <v>85</v>
      </c>
      <c r="C25" s="3" t="s">
        <v>86</v>
      </c>
      <c r="D25" s="3" t="s">
        <v>87</v>
      </c>
      <c r="E25" s="3" t="s">
        <v>88</v>
      </c>
      <c r="F25" s="3" t="s">
        <v>40</v>
      </c>
      <c r="G25" s="3" t="s">
        <v>89</v>
      </c>
      <c r="H25" s="3" t="s">
        <v>90</v>
      </c>
      <c r="I25" s="3" t="s">
        <v>91</v>
      </c>
      <c r="J25" s="3" t="s">
        <v>92</v>
      </c>
    </row>
    <row r="26" ht="72" customHeight="1" spans="1:10" x14ac:dyDescent="0.25">
      <c r="A26" s="2" t="s">
        <v>93</v>
      </c>
      <c r="B26" s="8" t="s">
        <v>94</v>
      </c>
      <c r="C26" s="2" t="s">
        <v>95</v>
      </c>
      <c r="D26" s="2" t="s">
        <v>96</v>
      </c>
      <c r="E26" s="6">
        <v>27.6</v>
      </c>
      <c r="F26" s="6" t="str">
        <f>IF('Подбор'!G6="","",'Подбор'!G6)</f>
        <v/>
      </c>
      <c r="G26" s="6" t="str">
        <f>IF(F26="","",E26*F26)</f>
        <v/>
      </c>
      <c r="H26" s="6"/>
      <c r="I26" s="5"/>
      <c r="J26" s="5"/>
    </row>
    <row r="27" ht="72" customHeight="1" spans="1:10" x14ac:dyDescent="0.25">
      <c r="A27" s="2" t="s">
        <v>97</v>
      </c>
      <c r="B27" s="8" t="s">
        <v>98</v>
      </c>
      <c r="C27" s="2" t="s">
        <v>99</v>
      </c>
      <c r="D27" s="2" t="s">
        <v>96</v>
      </c>
      <c r="E27" s="6">
        <v>1.36</v>
      </c>
      <c r="F27" s="6" t="str">
        <f>IF('Подбор'!G6="","",'Подбор'!G6)</f>
        <v/>
      </c>
      <c r="G27" s="6" t="str">
        <f>IF(F27="","",E27*F27)</f>
        <v/>
      </c>
      <c r="H27" s="6"/>
      <c r="I27" s="5"/>
      <c r="J27" s="5"/>
    </row>
    <row r="28" ht="72" customHeight="1" spans="1:10" x14ac:dyDescent="0.25">
      <c r="A28" s="2" t="s">
        <v>97</v>
      </c>
      <c r="B28" s="8" t="s">
        <v>100</v>
      </c>
      <c r="C28" s="2" t="s">
        <v>101</v>
      </c>
      <c r="D28" s="2" t="s">
        <v>96</v>
      </c>
      <c r="E28" s="6">
        <v>26.24</v>
      </c>
      <c r="F28" s="6" t="str">
        <f>IF('Подбор'!G6="","",'Подбор'!G6)</f>
        <v/>
      </c>
      <c r="G28" s="6" t="str">
        <f>IF(F28="","",E28*F28)</f>
        <v/>
      </c>
      <c r="H28" s="6"/>
      <c r="I28" s="5"/>
      <c r="J28" s="5"/>
    </row>
    <row r="29" ht="72" customHeight="1" spans="1:10" x14ac:dyDescent="0.25">
      <c r="A29" s="2" t="s">
        <v>102</v>
      </c>
      <c r="B29" s="8" t="s">
        <v>103</v>
      </c>
      <c r="C29" s="2" t="s">
        <v>102</v>
      </c>
      <c r="D29" s="2" t="s">
        <v>96</v>
      </c>
      <c r="E29" s="6">
        <v>0.21</v>
      </c>
      <c r="F29" s="6" t="str">
        <f>IF('Подбор'!G6="","",'Подбор'!G6)</f>
        <v/>
      </c>
      <c r="G29" s="6" t="str">
        <f>IF(F29="","",E29*F29)</f>
        <v/>
      </c>
      <c r="H29" s="6"/>
      <c r="I29" s="5"/>
      <c r="J29" s="5"/>
    </row>
    <row r="30" ht="72" customHeight="1" spans="1:10" x14ac:dyDescent="0.25">
      <c r="A30" s="2" t="s">
        <v>104</v>
      </c>
      <c r="B30" s="8" t="s">
        <v>105</v>
      </c>
      <c r="C30" s="2" t="s">
        <v>106</v>
      </c>
      <c r="D30" s="2" t="s">
        <v>107</v>
      </c>
      <c r="E30" s="6">
        <v>0.05</v>
      </c>
      <c r="F30" s="6" t="str">
        <f>IF('Подбор'!G6="","",'Подбор'!G6)</f>
        <v/>
      </c>
      <c r="G30" s="6" t="str">
        <f>IF(F30="","",E30*F30)</f>
        <v/>
      </c>
      <c r="H30" s="6"/>
      <c r="I30" s="5"/>
      <c r="J30" s="5"/>
    </row>
    <row r="31" ht="72" customHeight="1" spans="1:10" x14ac:dyDescent="0.25">
      <c r="A31" s="2" t="s">
        <v>104</v>
      </c>
      <c r="B31" s="8" t="s">
        <v>108</v>
      </c>
      <c r="C31" s="2" t="s">
        <v>109</v>
      </c>
      <c r="D31" s="2" t="s">
        <v>107</v>
      </c>
      <c r="E31" s="6">
        <v>0.09</v>
      </c>
      <c r="F31" s="6" t="str">
        <f>IF('Подбор'!G6="","",'Подбор'!G6)</f>
        <v/>
      </c>
      <c r="G31" s="6" t="str">
        <f>IF(F31="","",E31*F31)</f>
        <v/>
      </c>
      <c r="H31" s="6"/>
      <c r="I31" s="5"/>
      <c r="J31" s="5"/>
    </row>
    <row r="32" ht="72" customHeight="1" spans="1:10" x14ac:dyDescent="0.25">
      <c r="A32" s="2" t="s">
        <v>104</v>
      </c>
      <c r="B32" s="8" t="s">
        <v>110</v>
      </c>
      <c r="C32" s="2" t="s">
        <v>111</v>
      </c>
      <c r="D32" s="2" t="s">
        <v>107</v>
      </c>
      <c r="E32" s="6">
        <v>0.07</v>
      </c>
      <c r="F32" s="6" t="str">
        <f>IF('Подбор'!G6="","",'Подбор'!G6)</f>
        <v/>
      </c>
      <c r="G32" s="6" t="str">
        <f>IF(F32="","",E32*F32)</f>
        <v/>
      </c>
      <c r="H32" s="6"/>
      <c r="I32" s="5"/>
      <c r="J32" s="5"/>
    </row>
    <row r="33" ht="72" customHeight="1" spans="1:10" x14ac:dyDescent="0.25">
      <c r="A33" s="2" t="s">
        <v>112</v>
      </c>
      <c r="B33" s="8" t="s">
        <v>113</v>
      </c>
      <c r="C33" s="2" t="s">
        <v>114</v>
      </c>
      <c r="D33" s="2" t="s">
        <v>115</v>
      </c>
      <c r="E33" s="6">
        <v>2.92</v>
      </c>
      <c r="F33" s="6" t="str">
        <f>IF('Подбор'!G6="","",'Подбор'!G6)</f>
        <v/>
      </c>
      <c r="G33" s="6" t="str">
        <f>IF(F33="","",E33*F33)</f>
        <v/>
      </c>
      <c r="H33" s="6"/>
      <c r="I33" s="5"/>
      <c r="J33" s="5"/>
    </row>
    <row r="34" ht="72" customHeight="1" spans="1:10" x14ac:dyDescent="0.25">
      <c r="A34" s="2" t="s">
        <v>112</v>
      </c>
      <c r="B34" s="8" t="s">
        <v>116</v>
      </c>
      <c r="C34" s="2" t="s">
        <v>117</v>
      </c>
      <c r="D34" s="2" t="s">
        <v>118</v>
      </c>
      <c r="E34" s="6">
        <v>4</v>
      </c>
      <c r="F34" s="6" t="str">
        <f>IF('Подбор'!G6="","",'Подбор'!G6)</f>
        <v/>
      </c>
      <c r="G34" s="6" t="str">
        <f>IF(F34="","",E34*F34)</f>
        <v/>
      </c>
      <c r="H34" s="6"/>
      <c r="I34" s="5"/>
      <c r="J34" s="5"/>
    </row>
    <row r="35" ht="72" customHeight="1" spans="1:10" x14ac:dyDescent="0.25">
      <c r="A35" s="2" t="s">
        <v>112</v>
      </c>
      <c r="B35" s="8" t="s">
        <v>119</v>
      </c>
      <c r="C35" s="2" t="s">
        <v>120</v>
      </c>
      <c r="D35" s="2" t="s">
        <v>121</v>
      </c>
      <c r="E35" s="6">
        <v>10</v>
      </c>
      <c r="F35" s="6" t="str">
        <f>IF('Подбор'!G6="","",'Подбор'!G6)</f>
        <v/>
      </c>
      <c r="G35" s="6" t="str">
        <f>IF(F35="","",E35*F35)</f>
        <v/>
      </c>
      <c r="H35" s="6"/>
      <c r="I35" s="5"/>
      <c r="J35" s="5"/>
    </row>
    <row r="36" ht="72" customHeight="1" spans="1:10" x14ac:dyDescent="0.25">
      <c r="A36" s="2" t="s">
        <v>112</v>
      </c>
      <c r="B36" s="8" t="s">
        <v>122</v>
      </c>
      <c r="C36" s="2" t="s">
        <v>123</v>
      </c>
      <c r="D36" s="2" t="s">
        <v>118</v>
      </c>
      <c r="E36" s="6">
        <v>1.143</v>
      </c>
      <c r="F36" s="6" t="str">
        <f>IF('Подбор'!G6="","",'Подбор'!G6)</f>
        <v/>
      </c>
      <c r="G36" s="6" t="str">
        <f>IF(F36="","",E36*F36)</f>
        <v/>
      </c>
      <c r="H36" s="6"/>
      <c r="I36" s="5"/>
      <c r="J36" s="5"/>
    </row>
    <row r="37" ht="72" customHeight="1" spans="1:10" x14ac:dyDescent="0.25">
      <c r="A37" s="2" t="s">
        <v>112</v>
      </c>
      <c r="B37" s="8" t="s">
        <v>124</v>
      </c>
      <c r="C37" s="2" t="s">
        <v>125</v>
      </c>
      <c r="D37" s="2" t="s">
        <v>121</v>
      </c>
      <c r="E37" s="6">
        <v>0.1428</v>
      </c>
      <c r="F37" s="6" t="str">
        <f>IF('Подбор'!G6="","",'Подбор'!G6)</f>
        <v/>
      </c>
      <c r="G37" s="6" t="str">
        <f>IF(F37="","",E37*F37)</f>
        <v/>
      </c>
      <c r="H37" s="6"/>
      <c r="I37" s="5"/>
      <c r="J37" s="5"/>
    </row>
    <row r="38" ht="72" customHeight="1" spans="1:10" x14ac:dyDescent="0.25">
      <c r="A38" s="2" t="s">
        <v>112</v>
      </c>
      <c r="B38" s="8" t="s">
        <v>126</v>
      </c>
      <c r="C38" s="2" t="s">
        <v>127</v>
      </c>
      <c r="D38" s="2" t="s">
        <v>121</v>
      </c>
      <c r="E38" s="6">
        <v>0.4251</v>
      </c>
      <c r="F38" s="6" t="str">
        <f>IF('Подбор'!G6="","",'Подбор'!G6)</f>
        <v/>
      </c>
      <c r="G38" s="6" t="str">
        <f>IF(F38="","",E38*F38)</f>
        <v/>
      </c>
      <c r="H38" s="6"/>
      <c r="I38" s="5"/>
      <c r="J38" s="5"/>
    </row>
    <row r="39" ht="72" customHeight="1" spans="1:10" x14ac:dyDescent="0.25">
      <c r="A39" s="2" t="s">
        <v>112</v>
      </c>
      <c r="B39" s="8" t="s">
        <v>128</v>
      </c>
      <c r="C39" s="2" t="s">
        <v>129</v>
      </c>
      <c r="D39" s="2" t="s">
        <v>121</v>
      </c>
      <c r="E39" s="6">
        <v>2.667</v>
      </c>
      <c r="F39" s="6" t="str">
        <f>IF('Подбор'!G6="","",'Подбор'!G6)</f>
        <v/>
      </c>
      <c r="G39" s="6" t="str">
        <f>IF(F39="","",E39*F39)</f>
        <v/>
      </c>
      <c r="H39" s="6"/>
      <c r="I39" s="5"/>
      <c r="J39" s="5"/>
    </row>
    <row r="40" ht="72" customHeight="1" spans="1:10" x14ac:dyDescent="0.25">
      <c r="A40" s="2" t="s">
        <v>130</v>
      </c>
      <c r="B40" s="8" t="s">
        <v>131</v>
      </c>
      <c r="C40" s="2" t="s">
        <v>132</v>
      </c>
      <c r="D40" s="2" t="s">
        <v>133</v>
      </c>
      <c r="E40" s="6" t="s">
        <v>134</v>
      </c>
      <c r="F40" s="6" t="str">
        <f>IF('Подбор'!G6="","",'Подбор'!G6)</f>
        <v/>
      </c>
      <c r="G40" s="6" t="s">
        <v>130</v>
      </c>
      <c r="H40" s="6" t="str">
        <f>IF('ВОР'!G10="","",'ВОР'!G10)</f>
        <v/>
      </c>
      <c r="I40" s="5"/>
      <c r="J40" s="5"/>
    </row>
    <row r="43" ht="40" customHeight="1" spans="1:10" x14ac:dyDescent="0.25">
      <c r="A43" s="2" t="s">
        <v>137</v>
      </c>
      <c r="B43" s="2"/>
      <c r="C43" s="2"/>
      <c r="D43" s="2"/>
      <c r="E43" s="2"/>
      <c r="F43" s="2"/>
      <c r="G43" s="2"/>
      <c r="H43" s="2"/>
      <c r="I43" s="2"/>
      <c r="J43" s="2"/>
    </row>
    <row r="45" spans="1:7" x14ac:dyDescent="0.25">
      <c r="A45" s="2"/>
      <c r="B45" s="2"/>
      <c r="C45" s="2" t="s">
        <v>138</v>
      </c>
      <c r="D45" s="2"/>
      <c r="E45" s="2"/>
      <c r="F45" s="2"/>
      <c r="G45" s="2">
        <f>G15*100</f>
        <v>720</v>
      </c>
    </row>
    <row r="46" spans="1:7" x14ac:dyDescent="0.25">
      <c r="A46" s="2"/>
      <c r="B46" s="2"/>
      <c r="C46" s="2" t="s">
        <v>139</v>
      </c>
      <c r="D46" s="2"/>
      <c r="E46" s="2"/>
      <c r="F46" s="2"/>
      <c r="G46" s="2" t="str">
        <f>IF(G34="","",G34*100)</f>
        <v/>
      </c>
    </row>
    <row r="48" ht="40" customHeight="1" spans="1:10" x14ac:dyDescent="0.25">
      <c r="A48" s="2" t="s">
        <v>140</v>
      </c>
      <c r="B48" s="2"/>
      <c r="C48" s="2"/>
      <c r="D48" s="2"/>
      <c r="E48" s="2"/>
      <c r="F48" s="2"/>
      <c r="G48" s="2"/>
      <c r="H48" s="2"/>
      <c r="I48" s="2"/>
      <c r="J48" s="2"/>
    </row>
    <row r="49" ht="40" customHeight="1" spans="1:10" x14ac:dyDescent="0.25">
      <c r="A49" s="2" t="s">
        <v>141</v>
      </c>
      <c r="B49" s="2"/>
      <c r="C49" s="2"/>
      <c r="D49" s="2"/>
      <c r="E49" s="2"/>
      <c r="F49" s="2"/>
      <c r="G49" s="2"/>
      <c r="H49" s="2"/>
      <c r="I49" s="2"/>
      <c r="J49" s="2"/>
    </row>
  </sheetData>
  <mergeCells count="8">
    <mergeCell ref="A1:J1"/>
    <mergeCell ref="A2:J2"/>
    <mergeCell ref="A3:J3"/>
    <mergeCell ref="A5:J5"/>
    <mergeCell ref="A24:J24"/>
    <mergeCell ref="A43:J43"/>
    <mergeCell ref="A48:J48"/>
    <mergeCell ref="A49:J49"/>
  </mergeCells>
  <pageMargins left="0.3" right="0.3" top="0.4" bottom="0.4" header="0.2" footer="0.2"/>
  <pageSetup paperSize="8" orientation="landscape" fitToWidth="1" fitToHeight="0"/>
  <headerFooter>
    <oddFooter>&amp;LСметрикс: проверка ограждения кровли&amp;RСтраница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 showGridLines="0">
      <pane ySplit="4" topLeftCell="A5" activePane="bottomLeft" state="frozen"/>
      <selection pane="bottomLeft"/>
    </sheetView>
  </sheetViews>
  <sheetFormatPr defaultRowHeight="25" outlineLevelRow="0" outlineLevelCol="0" x14ac:dyDescent="55" customHeight="1"/>
  <cols>
    <col min="1" max="1" width="8" customWidth="1"/>
    <col min="2" max="2" width="47" customWidth="1"/>
    <col min="3" max="3" width="76" customWidth="1"/>
    <col min="4" max="4" width="40" customWidth="1"/>
    <col min="5" max="5" width="17" customWidth="1"/>
  </cols>
  <sheetData>
    <row r="1" ht="34" customHeight="1" spans="1:5" x14ac:dyDescent="0.25">
      <c r="A1" s="1" t="s">
        <v>142</v>
      </c>
      <c r="B1" s="1"/>
      <c r="C1" s="1"/>
      <c r="D1" s="1"/>
      <c r="E1" s="1"/>
    </row>
    <row r="2" ht="40" customHeight="1" spans="1:5" x14ac:dyDescent="0.25">
      <c r="A2" s="2" t="s">
        <v>143</v>
      </c>
      <c r="B2" s="2"/>
      <c r="C2" s="2"/>
      <c r="D2" s="2"/>
      <c r="E2" s="2"/>
    </row>
    <row r="4" ht="48" customHeight="1" spans="1:5" x14ac:dyDescent="0.25">
      <c r="A4" s="3" t="s">
        <v>16</v>
      </c>
      <c r="B4" s="3" t="s">
        <v>144</v>
      </c>
      <c r="C4" s="3" t="s">
        <v>145</v>
      </c>
      <c r="D4" s="3" t="s">
        <v>146</v>
      </c>
      <c r="E4" s="3" t="s">
        <v>147</v>
      </c>
    </row>
    <row r="5" ht="88" customHeight="1" spans="1:5" x14ac:dyDescent="0.25">
      <c r="A5" s="2">
        <v>1</v>
      </c>
      <c r="B5" s="2" t="s">
        <v>148</v>
      </c>
      <c r="C5" s="2" t="s">
        <v>149</v>
      </c>
      <c r="D5" s="2" t="s">
        <v>150</v>
      </c>
      <c r="E5" s="2" t="s">
        <v>11</v>
      </c>
    </row>
    <row r="6" ht="88" customHeight="1" spans="1:5" x14ac:dyDescent="0.25">
      <c r="A6" s="2">
        <v>2</v>
      </c>
      <c r="B6" s="2" t="s">
        <v>151</v>
      </c>
      <c r="C6" s="2" t="s">
        <v>152</v>
      </c>
      <c r="D6" s="2" t="s">
        <v>153</v>
      </c>
      <c r="E6" s="2" t="s">
        <v>11</v>
      </c>
    </row>
    <row r="7" ht="88" customHeight="1" spans="1:5" x14ac:dyDescent="0.25">
      <c r="A7" s="2">
        <v>3</v>
      </c>
      <c r="B7" s="2" t="s">
        <v>154</v>
      </c>
      <c r="C7" s="2" t="s">
        <v>155</v>
      </c>
      <c r="D7" s="2" t="s">
        <v>156</v>
      </c>
      <c r="E7" s="2" t="s">
        <v>11</v>
      </c>
    </row>
    <row r="8" ht="88" customHeight="1" spans="1:5" x14ac:dyDescent="0.25">
      <c r="A8" s="2">
        <v>4</v>
      </c>
      <c r="B8" s="2" t="s">
        <v>27</v>
      </c>
      <c r="C8" s="2" t="s">
        <v>157</v>
      </c>
      <c r="D8" s="2" t="s">
        <v>158</v>
      </c>
      <c r="E8" s="2" t="s">
        <v>11</v>
      </c>
    </row>
    <row r="10" ht="40" customHeight="1" spans="1:5" x14ac:dyDescent="0.25">
      <c r="A10" s="2" t="s">
        <v>159</v>
      </c>
      <c r="B10" s="2"/>
      <c r="C10" s="2"/>
      <c r="D10" s="2"/>
      <c r="E10" s="2"/>
    </row>
    <row r="11" ht="40" customHeight="1" spans="1:5" x14ac:dyDescent="0.25">
      <c r="A11" s="2" t="s">
        <v>160</v>
      </c>
      <c r="B11" s="2"/>
      <c r="C11" s="2"/>
      <c r="D11" s="2"/>
      <c r="E11" s="2"/>
    </row>
    <row r="12" ht="40" customHeight="1" spans="1:5" x14ac:dyDescent="0.25">
      <c r="A12" s="2" t="s">
        <v>161</v>
      </c>
      <c r="B12" s="2"/>
      <c r="C12" s="2"/>
      <c r="D12" s="2"/>
      <c r="E12" s="2"/>
    </row>
    <row r="13" ht="40" customHeight="1" spans="1:5" x14ac:dyDescent="0.25">
      <c r="A13" s="2" t="s">
        <v>162</v>
      </c>
      <c r="B13" s="2"/>
      <c r="C13" s="2"/>
      <c r="D13" s="2"/>
      <c r="E13" s="2"/>
    </row>
  </sheetData>
  <mergeCells count="6">
    <mergeCell ref="A1:E1"/>
    <mergeCell ref="A2:E2"/>
    <mergeCell ref="A10:E10"/>
    <mergeCell ref="A11:E11"/>
    <mergeCell ref="A12:E12"/>
    <mergeCell ref="A13:E13"/>
  </mergeCells>
  <hyperlinks>
    <hyperlink ref="C5" r:id="rId1"/>
    <hyperlink ref="C6" r:id="rId2"/>
    <hyperlink ref="C7" r:id="rId3"/>
  </hyperlinks>
  <pageMargins left="0.3" right="0.3" top="0.4" bottom="0.4" header="0.2" footer="0.2"/>
  <pageSetup paperSize="8" orientation="landscape" fitToWidth="1" fitToHeight="0"/>
  <headerFooter>
    <oddFooter>&amp;LСметрикс: проверка ограждения кровли&amp;RСтраница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Ресурсы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