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" state="visible" r:id="rId4"/>
    <sheet sheetId="2" name="Ведомость" state="visible" r:id="rId5"/>
  </sheets>
  <definedNames>
    <definedName name="_xlnm.Print_Area" localSheetId="0">'Расчёт'!$A1:$C22</definedName>
    <definedName name="_xlnm.Print_Area" localSheetId="1">'Ведомость'!$A1:$F8</definedName>
  </definedNames>
  <calcPr calcId="171027" fullCalcOnLoad="1"/>
</workbook>
</file>

<file path=xl/sharedStrings.xml><?xml version="1.0" encoding="utf-8"?>
<sst xmlns="http://schemas.openxmlformats.org/spreadsheetml/2006/main" count="43" uniqueCount="41">
  <si>
    <t>Обратная засыпка: объём и измеритель нормы</t>
  </si>
  <si>
    <t>Бланк для своего проекта. Заполните жёлтые поля.</t>
  </si>
  <si>
    <t>Прямоугольная траншея постоянного сечения; вычитания без пересечений.</t>
  </si>
  <si>
    <t>Если основания или специальной засыпки нет, укажите 0 в соответствующем поле.</t>
  </si>
  <si>
    <t>Показатель</t>
  </si>
  <si>
    <t>Количество</t>
  </si>
  <si>
    <t>Единица или пояснение</t>
  </si>
  <si>
    <t>Длина траншеи</t>
  </si>
  <si>
    <t>м</t>
  </si>
  <si>
    <t>Ширина траншеи</t>
  </si>
  <si>
    <t>Глубина траншеи</t>
  </si>
  <si>
    <t>Объём выемки</t>
  </si>
  <si>
    <t>м³; длина × ширина × глубина</t>
  </si>
  <si>
    <t>Заглублённые конструкции</t>
  </si>
  <si>
    <t>м³; в пределах выемки</t>
  </si>
  <si>
    <t>Основания и подготовки</t>
  </si>
  <si>
    <t>м³; не входят в строку 10</t>
  </si>
  <si>
    <t>Специальная засыпка другим материалом</t>
  </si>
  <si>
    <t>м³; не входит в строки 10 и 11</t>
  </si>
  <si>
    <t>Объём засыпки выбранным грунтом</t>
  </si>
  <si>
    <t>м³; выемка за вычетом строк 10, 11 и 12</t>
  </si>
  <si>
    <t>Измеритель выбранной нормы</t>
  </si>
  <si>
    <t>м³; 100 или 1000 по шифру нормы</t>
  </si>
  <si>
    <t>Количество в смете</t>
  </si>
  <si>
    <t>ед. нормы; объём / измеритель</t>
  </si>
  <si>
    <t>Жёлтые поля: исходные данные. Итоги пересчитываются формулами.</t>
  </si>
  <si>
    <t>Измеритель 1000 м³ не меняет технологию: сначала проверьте норму.</t>
  </si>
  <si>
    <t>ГЭСН 81-02-01-2022: ручная засыпка 01-02-061, 100 м³; бульдозерная 01-01-033, 1000 м³.</t>
  </si>
  <si>
    <t>Источник: сборник ГЭСН 1 «Земляные работы»</t>
  </si>
  <si>
    <t>Фрагмент ведомости объёмов работ</t>
  </si>
  <si>
    <t>Укажите работу и шифр после проверки проектных условий.</t>
  </si>
  <si>
    <t>Физический объём связан с листом «Расчёт»; количество в смете приведено к измерителю.</t>
  </si>
  <si>
    <t>Работа</t>
  </si>
  <si>
    <t>Ед. ВОР</t>
  </si>
  <si>
    <t>Объём ВОР</t>
  </si>
  <si>
    <t>Шифр для проверки</t>
  </si>
  <si>
    <t>Измеритель, м³</t>
  </si>
  <si>
    <t>Кол-во в смете</t>
  </si>
  <si>
    <t>м³</t>
  </si>
  <si>
    <t>В ВОР указывают физический объём в м³. Для подбора сохраняйте способ работ и группу грунта.</t>
  </si>
  <si>
    <t>Шифр примера не переносится автоматически: сверяют материал, условия и состав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</si>
</sst>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##"/>
    <numFmt numFmtId="165" formatCode="0.###"/>
    <numFmt numFmtId="166" formatCode="0.0000"/>
  </numFmts>
  <fonts count="5" x14ac:knownFonts="1">
    <font>
      <color theme="1"/>
      <family val="2"/>
      <scheme val="minor"/>
      <sz val="11"/>
      <name val="Calibri"/>
    </font>
    <font>
      <b/>
      <color rgb="51382C"/>
      <sz val="15"/>
      <name val="Arial"/>
    </font>
    <font>
      <color rgb="302A26"/>
      <sz val="11"/>
      <name val="Arial"/>
    </font>
    <font>
      <b/>
      <color rgb="FFFFFF"/>
      <sz val="11"/>
      <name val="Arial"/>
    </font>
    <font>
      <b/>
      <color rgb="51382C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1382C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/>
      <right/>
      <top style="thin">
        <color rgb="DED7D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166" fontId="2" fillId="0" borderId="0" xfId="0" applyNumberFormat="1" applyFont="1" applyAlignment="1">
      <alignment horizontal="left" vertical="center" wrapText="1"/>
    </xf>
    <xf numFmtId="0" fontId="0" fillId="3" borderId="0" xfId="0" applyFill="1"/>
    <xf numFmtId="1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1">
    <dxf>
      <font>
        <b/>
        <color rgb="9B2720"/>
      </font>
      <fill>
        <patternFill patternType="solid">
          <fgColor rgb="FCE2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ags.ru/documents/prod/gesn_gosudarstvennye-elementnye-smetnye-normy/0/gesn_4832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20" customWidth="1"/>
    <col min="3" max="3" width="44" customWidth="1"/>
  </cols>
  <sheetData>
    <row r="1" ht="30" customHeight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0" customHeight="1" spans="1:3" x14ac:dyDescent="0.25">
      <c r="A4" s="2" t="s">
        <v>3</v>
      </c>
      <c r="B4" s="2"/>
      <c r="C4" s="2"/>
    </row>
    <row r="5" ht="38" customHeight="1" spans="1:3" x14ac:dyDescent="0.25">
      <c r="A5" s="3" t="s">
        <v>4</v>
      </c>
      <c r="B5" s="3" t="s">
        <v>5</v>
      </c>
      <c r="C5" s="3" t="s">
        <v>6</v>
      </c>
    </row>
    <row r="6" ht="25" customHeight="1" spans="1:3" x14ac:dyDescent="0.25">
      <c r="A6" s="2" t="s">
        <v>7</v>
      </c>
      <c r="B6" s="4"/>
      <c r="C6" s="2" t="s">
        <v>8</v>
      </c>
    </row>
    <row r="7" ht="25" customHeight="1" spans="1:3" x14ac:dyDescent="0.25">
      <c r="A7" s="2" t="s">
        <v>9</v>
      </c>
      <c r="B7" s="4"/>
      <c r="C7" s="2" t="s">
        <v>8</v>
      </c>
    </row>
    <row r="8" ht="25" customHeight="1" spans="1:3" x14ac:dyDescent="0.25">
      <c r="A8" s="2" t="s">
        <v>10</v>
      </c>
      <c r="B8" s="4"/>
      <c r="C8" s="2" t="s">
        <v>8</v>
      </c>
    </row>
    <row r="9" ht="25" customHeight="1" spans="1:3" x14ac:dyDescent="0.25">
      <c r="A9" s="2" t="s">
        <v>11</v>
      </c>
      <c r="B9" s="5" t="str">
        <f>IF(COUNT(B6:B8)=3,B6*B7*B8,"")</f>
        <v/>
      </c>
      <c r="C9" s="2" t="s">
        <v>12</v>
      </c>
    </row>
    <row r="10" ht="25" customHeight="1" spans="1:3" x14ac:dyDescent="0.25">
      <c r="A10" s="2" t="s">
        <v>13</v>
      </c>
      <c r="B10" s="4"/>
      <c r="C10" s="2" t="s">
        <v>14</v>
      </c>
    </row>
    <row r="11" ht="25" customHeight="1" spans="1:3" x14ac:dyDescent="0.25">
      <c r="A11" s="2" t="s">
        <v>15</v>
      </c>
      <c r="B11" s="4"/>
      <c r="C11" s="2" t="s">
        <v>16</v>
      </c>
    </row>
    <row r="12" ht="38" customHeight="1" spans="1:3" x14ac:dyDescent="0.25">
      <c r="A12" s="2" t="s">
        <v>17</v>
      </c>
      <c r="B12" s="4"/>
      <c r="C12" s="2" t="s">
        <v>18</v>
      </c>
    </row>
    <row r="13" ht="33" customHeight="1" spans="1:3" x14ac:dyDescent="0.25">
      <c r="A13" s="6" t="s">
        <v>19</v>
      </c>
      <c r="B13" s="7" t="str">
        <f>IF(COUNT(B9:B12)=4,B9-SUM(B10:B12),"")</f>
        <v/>
      </c>
      <c r="C13" s="6" t="s">
        <v>20</v>
      </c>
    </row>
    <row r="14" ht="25" customHeight="1" spans="1:3" x14ac:dyDescent="0.25">
      <c r="A14" s="2" t="s">
        <v>21</v>
      </c>
      <c r="B14" s="4">
        <v>100</v>
      </c>
      <c r="C14" s="2" t="s">
        <v>22</v>
      </c>
    </row>
    <row r="15" ht="33" customHeight="1" spans="1:3" x14ac:dyDescent="0.25">
      <c r="A15" s="6" t="s">
        <v>23</v>
      </c>
      <c r="B15" s="8" t="str">
        <f>IF(ISNUMBER(B13),IF(AND(ISNUMBER(B14),B14&gt;0),B13/B14,""),"")</f>
        <v/>
      </c>
      <c r="C15" s="6" t="s">
        <v>24</v>
      </c>
    </row>
    <row r="17" ht="30" customHeight="1" spans="1:3" x14ac:dyDescent="0.25">
      <c r="A17" s="2" t="s">
        <v>25</v>
      </c>
      <c r="B17" s="2"/>
      <c r="C17" s="2"/>
    </row>
    <row r="18" ht="30" customHeight="1" spans="1:3" x14ac:dyDescent="0.25">
      <c r="A18" s="2" t="s">
        <v>26</v>
      </c>
      <c r="B18" s="2"/>
      <c r="C18" s="2"/>
    </row>
    <row r="19" ht="38" customHeight="1" spans="1:3" x14ac:dyDescent="0.25">
      <c r="A19" s="9" t="str">
        <f>IF(COUNT(B6:B8,B10:B12)&lt;6,"Заполните геометрию и все вычитания; при отсутствии объёма укажите 0",IF(B13&lt;0,"Вычитания превышают объём выемки: проверьте данные",IF(OR(B14=100,B14=1000),"Сверьте группу грунта, способ работ и состав выбранной нормы","Укажите измеритель 100 или 1000 м³")))</f>
        <v>Заполните геометрию и все вычитания; при отсутствии объёма укажите 0</v>
      </c>
      <c r="B19" s="9"/>
      <c r="C19" s="9"/>
    </row>
    <row r="21" ht="34" customHeight="1" spans="1:3" x14ac:dyDescent="0.25">
      <c r="A21" s="2" t="s">
        <v>27</v>
      </c>
      <c r="B21" s="2"/>
      <c r="C21" s="2"/>
    </row>
    <row r="22" ht="25" customHeight="1" spans="1:3" x14ac:dyDescent="0.25">
      <c r="A22" s="2" t="s">
        <v>28</v>
      </c>
      <c r="B22" s="2"/>
      <c r="C22" s="2"/>
    </row>
  </sheetData>
  <mergeCells count="9">
    <mergeCell ref="A1:C1"/>
    <mergeCell ref="A2:C2"/>
    <mergeCell ref="A3:C3"/>
    <mergeCell ref="A4:C4"/>
    <mergeCell ref="A17:C17"/>
    <mergeCell ref="A18:C18"/>
    <mergeCell ref="A19:C19"/>
    <mergeCell ref="A21:C21"/>
    <mergeCell ref="A22:C22"/>
  </mergeCells>
  <conditionalFormatting sqref="B13">
    <cfRule type="cellIs" dxfId="0" priority="1" operator="lessThan">
      <formula>0</formula>
    </cfRule>
  </conditionalFormatting>
  <dataValidations count="3">
    <dataValidation type="decimal" operator="greaterThanOrEqual" allowBlank="1" showErrorMessage="1" errorStyle="stop" errorTitle="Отрицательный объём" error="Укажите число не менее 0." sqref="B10:B12">
      <formula1>0</formula1>
    </dataValidation>
    <dataValidation type="list" showErrorMessage="1" errorStyle="stop" errorTitle="Измеритель нормы" error="Выберите 100 или 1000 по проверенному шифру." sqref="B14">
      <formula1>"100,1000"</formula1>
    </dataValidation>
    <dataValidation type="decimal" operator="greaterThanOrEqual" allowBlank="1" showErrorMessage="1" errorStyle="stop" errorTitle="Отрицательный объём" error="Укажите число не менее 0." sqref="B6:B8">
      <formula1>0</formula1>
    </dataValidation>
  </dataValidations>
  <hyperlinks>
    <hyperlink ref="A22" r:id="rId1"/>
  </hyperlinks>
  <pageMargins left="0.3" right="0.3" top="0.4" bottom="0.4" header="0.15" footer="0.15"/>
  <pageSetup paperSize="9" orientation="landscape" fitToWidth="1" fitToHeight="1"/>
  <headerFooter>
    <oddFooter>Сметрикс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 showGridLines="0"/>
  </sheetViews>
  <sheetFormatPr defaultRowHeight="15" outlineLevelRow="0" outlineLevelCol="0" x14ac:dyDescent="55"/>
  <cols>
    <col min="1" max="1" width="54" customWidth="1"/>
    <col min="2" max="2" width="10" customWidth="1"/>
    <col min="3" max="3" width="16" customWidth="1"/>
    <col min="4" max="4" width="26" customWidth="1"/>
    <col min="5" max="6" width="18" customWidth="1"/>
  </cols>
  <sheetData>
    <row r="1" ht="30" customHeight="1" spans="1:6" x14ac:dyDescent="0.25">
      <c r="A1" s="1" t="s">
        <v>29</v>
      </c>
      <c r="B1" s="1"/>
      <c r="C1" s="1"/>
      <c r="D1" s="1"/>
      <c r="E1" s="1"/>
      <c r="F1" s="1"/>
    </row>
    <row r="2" ht="30" customHeight="1" spans="1:6" x14ac:dyDescent="0.25">
      <c r="A2" s="2" t="s">
        <v>30</v>
      </c>
      <c r="B2" s="2"/>
      <c r="C2" s="2"/>
      <c r="D2" s="2"/>
      <c r="E2" s="2"/>
      <c r="F2" s="2"/>
    </row>
    <row r="3" ht="30" customHeight="1" spans="1:6" x14ac:dyDescent="0.25">
      <c r="A3" s="2" t="s">
        <v>31</v>
      </c>
      <c r="B3" s="2"/>
      <c r="C3" s="2"/>
      <c r="D3" s="2"/>
      <c r="E3" s="2"/>
      <c r="F3" s="2"/>
    </row>
    <row r="4" ht="38" customHeight="1" spans="1:6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</row>
    <row r="5" ht="74" customHeight="1" spans="1:6" x14ac:dyDescent="0.25">
      <c r="A5" s="10"/>
      <c r="B5" s="2" t="s">
        <v>38</v>
      </c>
      <c r="C5" s="5" t="str">
        <f>IF(ISNUMBER('Расчёт'!B13),'Расчёт'!B13,"")</f>
        <v/>
      </c>
      <c r="D5" s="10"/>
      <c r="E5" s="11">
        <f>'Расчёт'!B14</f>
        <v>100</v>
      </c>
      <c r="F5" s="12" t="str">
        <f>IF(ISNUMBER('Расчёт'!B15),'Расчёт'!B15,"")</f>
        <v/>
      </c>
    </row>
    <row r="7" ht="30" customHeight="1" spans="1:6" x14ac:dyDescent="0.25">
      <c r="A7" s="2" t="s">
        <v>39</v>
      </c>
      <c r="B7" s="2"/>
      <c r="C7" s="2"/>
      <c r="D7" s="2"/>
      <c r="E7" s="2"/>
      <c r="F7" s="2"/>
    </row>
    <row r="8" ht="30" customHeight="1" spans="1:6" x14ac:dyDescent="0.25">
      <c r="A8" s="2" t="s">
        <v>40</v>
      </c>
      <c r="B8" s="2"/>
      <c r="C8" s="2"/>
      <c r="D8" s="2"/>
      <c r="E8" s="2"/>
      <c r="F8" s="2"/>
    </row>
  </sheetData>
  <mergeCells count="5">
    <mergeCell ref="A1:F1"/>
    <mergeCell ref="A2:F2"/>
    <mergeCell ref="A3:F3"/>
    <mergeCell ref="A7:F7"/>
    <mergeCell ref="A8:F8"/>
  </mergeCells>
  <pageMargins left="0.3" right="0.3" top="0.4" bottom="0.4" header="0.15" footer="0.15"/>
  <pageSetup paperSize="9" orientation="landscape" fitToWidth="1" fitToHeight="1"/>
  <headerFooter>
    <oddFooter>Сметрикс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Расчёт</vt:lpstr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