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вод" state="visible" r:id="rId5"/>
    <sheet sheetId="3" name="Пример" state="visible" r:id="rId6"/>
    <sheet sheetId="4" name="ССР-проверка" state="visible" r:id="rId7"/>
    <sheet sheetId="5" name="Источники" state="visible" r:id="rId8"/>
  </sheets>
  <definedNames>
    <definedName name="_xlnm.Print_Area" localSheetId="0">'Инструкция'!$A1:$B18</definedName>
    <definedName name="_xlnm.Print_Area" localSheetId="1">'Ввод'!$A1:$C22</definedName>
    <definedName name="_xlnm.Print_Area" localSheetId="2">'Пример'!$A1:$C39</definedName>
    <definedName name="_xlnm.Print_Area" localSheetId="3">'ССР-проверка'!$A1:$F28</definedName>
    <definedName name="_xlnm.Print_Area" localSheetId="4">'Источники'!$A1:$C12</definedName>
  </definedNames>
  <calcPr calcId="171027"/>
</workbook>
</file>

<file path=xl/sharedStrings.xml><?xml version="1.0" encoding="utf-8"?>
<sst xmlns="http://schemas.openxmlformats.org/spreadsheetml/2006/main" count="149" uniqueCount="142">
  <si>
    <t>Проверка НДС в смете</t>
  </si>
  <si>
    <t>Назначение</t>
  </si>
  <si>
    <t>Начислить НДС сверху или выделить из цены, проверить итоги работ и налоговую часть ССР.</t>
  </si>
  <si>
    <t>Дата проверки</t>
  </si>
  <si>
    <t>05.10.2026. Ставку и её основание подтверждают для периода реализации.</t>
  </si>
  <si>
    <t>Единицы</t>
  </si>
  <si>
    <t>Все суммы в этой книге в рублях с округлением до копейки. Полный ССР оформляют в тысячах рублей.</t>
  </si>
  <si>
    <t>Заполнение</t>
  </si>
  <si>
    <t>Жёлтые поля доступны для исходных данных. Белые расчётные ячейки содержат формулы.</t>
  </si>
  <si>
    <t>Лист «Ввод»</t>
  </si>
  <si>
    <t>Укажите документ, сумму, включённость налога, налоговый сценарий, ставку, основание и дату. Без обязательных данных итоги пустые.</t>
  </si>
  <si>
    <t>Освобождение</t>
  </si>
  <si>
    <t>Выберите «Освобождение» и укажите основание. Ставку оставьте пустой. Ставка 0% относится к облагаемой операции с отдельным основанием.</t>
  </si>
  <si>
    <t>Лист «Пример»</t>
  </si>
  <si>
    <t>Учебный пример, числа условные: полимерцементное однослойное наливное покрытие пола 4 мм, 100 м².</t>
  </si>
  <si>
    <t>Нормативы примера</t>
  </si>
  <si>
    <t>НР 112% и СП 65%: вид работ «Полы», обычная территория, № 812/пр и № 774/пр. Применимость проверяют для объекта, коэффициенты в примере отсутствуют.</t>
  </si>
  <si>
    <t>Специальные ставки</t>
  </si>
  <si>
    <t>Сравнение 5% и 7% предполагает согласованную базу с учтёнными издержками. Входной НДС обычных покупок к вычету не принимают.</t>
  </si>
  <si>
    <t>ССР-проверка</t>
  </si>
  <si>
    <t>Вспомогательный регистр граф 4-8, не полный официальный бланк. Итоги глав, резерв и исключения вводятся отдельно, графа 8 считается автоматически.</t>
  </si>
  <si>
    <t>Исключения в ССР</t>
  </si>
  <si>
    <t>Исключаемая сумма включает относящуюся к ней часть резерва. Укажите документ и подтвердите распределение. Для льгот и ОКН требуется отдельный расчёт, общий процент блокируется.</t>
  </si>
  <si>
    <t>Базисный ССР</t>
  </si>
  <si>
    <t>НДС в базисном ССР не приводят. Расчётные ячейки налоговой части остаются пустыми.</t>
  </si>
  <si>
    <t>Контроль цены</t>
  </si>
  <si>
    <t>Цена без НДС плюс налог равна итогу. Выделение налога из цены сохраняет исходный итог.</t>
  </si>
  <si>
    <t>Пересчёт</t>
  </si>
  <si>
    <t>Откройте книгу в Excel с автоматическим вычислением формул. Налоговый режим книга не выбирает.</t>
  </si>
  <si>
    <t>Начисление или выделение НДС</t>
  </si>
  <si>
    <t>Документ / объект</t>
  </si>
  <si>
    <t>Номер сметы или договора</t>
  </si>
  <si>
    <t>Исходная сумма, руб.</t>
  </si>
  <si>
    <t>Ноль допустим; пустое поле блокирует расчёт</t>
  </si>
  <si>
    <t>Условие цены</t>
  </si>
  <si>
    <t>Без НДС или включает НДС</t>
  </si>
  <si>
    <t>Налоговый сценарий</t>
  </si>
  <si>
    <t>Налог или Освобождение</t>
  </si>
  <si>
    <t>Подтверждённая ставка</t>
  </si>
  <si>
    <t>Вводите 22%, 5%, 7% или обоснованные 0%</t>
  </si>
  <si>
    <t>Основание ставки / освобождения</t>
  </si>
  <si>
    <t>Документ, пункт, подтверждение бухгалтерии</t>
  </si>
  <si>
    <t>Дата проверки / реализации</t>
  </si>
  <si>
    <t>Дата для выбранного расчёта</t>
  </si>
  <si>
    <t>Проверка исходных данных</t>
  </si>
  <si>
    <t>Расчёт выполняется при подтверждённых данных</t>
  </si>
  <si>
    <t>НДС, руб.</t>
  </si>
  <si>
    <t>Округление до копейки</t>
  </si>
  <si>
    <t>Стоимость без НДС, руб.</t>
  </si>
  <si>
    <t>Для цены с налогом: цена минус выделенный налог</t>
  </si>
  <si>
    <t>Итого с учётом налогового сценария, руб.</t>
  </si>
  <si>
    <t>Для выделения исходный итог сохраняется</t>
  </si>
  <si>
    <t>Разница контроля, руб.</t>
  </si>
  <si>
    <t>Стоимость без налога + налог − итог; должно быть 0</t>
  </si>
  <si>
    <t>Составил</t>
  </si>
  <si>
    <t>Проверил</t>
  </si>
  <si>
    <t>Дата передачи</t>
  </si>
  <si>
    <t>От работ до строки НДС</t>
  </si>
  <si>
    <t>Работа</t>
  </si>
  <si>
    <t>Полимерцементное наливное покрытие пола 4 мм</t>
  </si>
  <si>
    <t>ГЭСН ФСНБ-2022</t>
  </si>
  <si>
    <t>11-01-021-01</t>
  </si>
  <si>
    <t>Площадь, м²</t>
  </si>
  <si>
    <t>Измеритель нормы, м²</t>
  </si>
  <si>
    <t>Количество по норме</t>
  </si>
  <si>
    <t>Оплата труда рабочих, руб.</t>
  </si>
  <si>
    <t>ЭМ, включая ЗПМ, руб.</t>
  </si>
  <si>
    <t>ЗПМ внутри ЭМ, руб.</t>
  </si>
  <si>
    <t>Материалы без входного НДС, руб.</t>
  </si>
  <si>
    <t>Прямые затраты, руб.</t>
  </si>
  <si>
    <t>ЗПМ уже внутри ЭМ, повторно к ПЗ не добавляется.</t>
  </si>
  <si>
    <t>ФОТ, руб.</t>
  </si>
  <si>
    <t>НР: вид работ «Полы», обычная территория</t>
  </si>
  <si>
    <t>№ 812/пр; применимость и коэффициенты проверяют для объекта.</t>
  </si>
  <si>
    <t>СП: вид работ «Полы»</t>
  </si>
  <si>
    <t>№ 774/пр; ставка задана для учебного случая.</t>
  </si>
  <si>
    <t>Накладные расходы, руб.</t>
  </si>
  <si>
    <t>Сметная прибыль, руб.</t>
  </si>
  <si>
    <t>База без НДС, руб.</t>
  </si>
  <si>
    <t>Основная ставка НДС</t>
  </si>
  <si>
    <t>НДС 22%, руб.</t>
  </si>
  <si>
    <t>Итого при 22%, руб.</t>
  </si>
  <si>
    <t>Специальная ставка сравнения</t>
  </si>
  <si>
    <t>НДС 5% сверху, руб.</t>
  </si>
  <si>
    <t>Итого при 5%, руб.</t>
  </si>
  <si>
    <t>Сравнение с уже учтёнными издержками, не пересчёт себестоимости.</t>
  </si>
  <si>
    <t>НДС 7% сверху, руб.</t>
  </si>
  <si>
    <t>Итого при 7%, руб.</t>
  </si>
  <si>
    <t>Фиксированная цена с НДС, руб.</t>
  </si>
  <si>
    <t>Ставка внутри фиксированной цены</t>
  </si>
  <si>
    <t>НДС 5% внутри цены, руб.</t>
  </si>
  <si>
    <t>Цена без НДС, руб.</t>
  </si>
  <si>
    <t>Контроль фиксированной цены, руб.</t>
  </si>
  <si>
    <t>Цена материалов с НДС 22%, руб.</t>
  </si>
  <si>
    <t>Цена материалов без НДС, руб.</t>
  </si>
  <si>
    <t>Основная ветка с ценами без входного НДС; отсутствие права на вычет проверяют отдельно.</t>
  </si>
  <si>
    <t>Входной НДС материалов, руб.</t>
  </si>
  <si>
    <t>Ошибочная база с входным налогом, руб.</t>
  </si>
  <si>
    <t>Ошибочный итог с НДС, руб.</t>
  </si>
  <si>
    <t>Завышение против основной ветки, руб.</t>
  </si>
  <si>
    <t>Налоговая часть текущего ССР, руб.</t>
  </si>
  <si>
    <t>Уровень цен</t>
  </si>
  <si>
    <t>Ставка</t>
  </si>
  <si>
    <t>Основание ставки</t>
  </si>
  <si>
    <t>Состав базы подтверждён</t>
  </si>
  <si>
    <t>Льготы / ОКН / особый расчёт</t>
  </si>
  <si>
    <t>Основание исключаемых затрат</t>
  </si>
  <si>
    <t>Резерв и исключения распределены</t>
  </si>
  <si>
    <t>Состав затрат</t>
  </si>
  <si>
    <t>Графа 4: строительные</t>
  </si>
  <si>
    <t>Графа 5: монтажные</t>
  </si>
  <si>
    <t>Графа 6: оборудование</t>
  </si>
  <si>
    <t>Графа 7: прочие</t>
  </si>
  <si>
    <t>Графа 8: всего</t>
  </si>
  <si>
    <t>Итог глав 1-12</t>
  </si>
  <si>
    <t>Резерв по отдельному расчёту</t>
  </si>
  <si>
    <t>Исключения с относящимся резервом</t>
  </si>
  <si>
    <t>База НДС</t>
  </si>
  <si>
    <t>НДС по графам</t>
  </si>
  <si>
    <t>Итог с резервом и НДС</t>
  </si>
  <si>
    <t>Пояснение резерва</t>
  </si>
  <si>
    <t>Расчёт исключений / документ</t>
  </si>
  <si>
    <t>Нормативные основания расчёта</t>
  </si>
  <si>
    <t>Документ и ссылка</t>
  </si>
  <si>
    <t>Что подтверждает</t>
  </si>
  <si>
    <t>Проверено</t>
  </si>
  <si>
    <t>ФНС России: Налоги 2026</t>
  </si>
  <si>
    <t>Основная ставка НДС 22% действует с 1 января 2026 года.</t>
  </si>
  <si>
    <t>ФНС России: налог на добавленную стоимость</t>
  </si>
  <si>
    <t>Статьи 145, 164 и 168 НК РФ: освобождение, налоговые ставки и предъявление налога покупателю.</t>
  </si>
  <si>
    <t>Рекомендации к письму ФНС от 30.12.2025 № СД-4-3/11836@</t>
  </si>
  <si>
    <t>Пункты 1-3, 6-9, 12, 16-17: НДС при УСН в 2026 году, расчётные ставки, выделение налога из цены и входные вычеты.</t>
  </si>
  <si>
    <t>ФНС России: разъяснение перехода на ставку 22%</t>
  </si>
  <si>
    <t>Письмо от 29.12.2025 № СД-4-3/11802@: ставка для работ, выполненных с 1 января 2026 года.</t>
  </si>
  <si>
    <t>Приказ Минстроя России от 04.08.2020 № 421/пр</t>
  </si>
  <si>
    <t>Пункты 142, 180 и 181: место НДС за итогом глав ССР, учёт резерва и исключений из налоговой базы.</t>
  </si>
  <si>
    <t>Приказ Минстроя России от 07.07.2022 № 557/пр</t>
  </si>
  <si>
    <t>Изменения Методики № 421/пр: сведения об учёте НДС в цене поставщика и правила для работ по сохранению объектов культурного наследия.</t>
  </si>
  <si>
    <t>Приказ Минстроя России от 30.01.2024 № 55/пр</t>
  </si>
  <si>
    <t>Пункт 64 изменений: НДС отдельной строкой по графам 4-8; в базисном ССР сумму НДС не приводят.</t>
  </si>
  <si>
    <t>Официальный учебный курс ГРАНД-Сметы: лимитированные затраты</t>
  </si>
  <si>
    <t>Страницы 2-5: раздел параметров сметы, группа налогов, ввод процента, суммы и выражения.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</si>
</sst>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4D3026"/>
      <sz val="16"/>
      <name val="Arial"/>
    </font>
    <font>
      <color rgb="FF2B2521"/>
      <sz val="11"/>
      <name val="Arial"/>
    </font>
    <font>
      <color rgb="FF334E70"/>
      <sz val="11"/>
      <name val="Arial"/>
    </font>
    <font>
      <b/>
      <color rgb="FF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9EBCB"/>
      </patternFill>
    </fill>
    <fill>
      <patternFill patternType="solid">
        <fgColor rgb="FF4D30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4" fontId="3" fillId="2" borderId="0" xfId="0" applyNumberFormat="1" applyFont="1" applyFill="1"/>
    <xf numFmtId="9" fontId="3" fillId="2" borderId="0" xfId="0" applyNumberFormat="1" applyFont="1" applyFill="1"/>
    <xf numFmtId="164" fontId="3" fillId="2" borderId="0" xfId="0" applyNumberFormat="1" applyFont="1" applyFill="1"/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5"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log.gov.ru/new2026/" TargetMode="External"/><Relationship Id="rId2" Type="http://schemas.openxmlformats.org/officeDocument/2006/relationships/hyperlink" Target="https://www.nalog.gov.ru/rn77/yul/organization_pays_taxes/nds/" TargetMode="External"/><Relationship Id="rId3" Type="http://schemas.openxmlformats.org/officeDocument/2006/relationships/hyperlink" Target="https://data.nalog.ru/html/sites/www.new.nalog.ru/files/taxation/taxes/nds_usn/nds_usn_26.pdf" TargetMode="External"/><Relationship Id="rId4" Type="http://schemas.openxmlformats.org/officeDocument/2006/relationships/hyperlink" Target="https://www.nalog.gov.ru/rn33/news/seminar/16630172/" TargetMode="External"/><Relationship Id="rId5" Type="http://schemas.openxmlformats.org/officeDocument/2006/relationships/hyperlink" Target="https://ing.gge.ru/upload/iblock/82d/qrsbhoh1aeisi77r3eikx10pw4s4utva.pdf" TargetMode="External"/><Relationship Id="rId6" Type="http://schemas.openxmlformats.org/officeDocument/2006/relationships/hyperlink" Target="http://publication.pravo.gov.ru/document/0001202208310019" TargetMode="External"/><Relationship Id="rId7" Type="http://schemas.openxmlformats.org/officeDocument/2006/relationships/hyperlink" Target="http://publication.pravo.gov.ru/document/0001202403290009" TargetMode="External"/><Relationship Id="rId8" Type="http://schemas.openxmlformats.org/officeDocument/2006/relationships/hyperlink" Target="https://ftp.grandsmeta.ru/sub/videocourse/limitirovannye-zatrat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2" width="110" customWidth="1"/>
    <col min="3" max="3" width="72" customWidth="1"/>
  </cols>
  <sheetData>
    <row r="2" ht="32" customHeight="1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48" customHeight="1" spans="1:2" x14ac:dyDescent="0.25">
      <c r="A5" s="2" t="s">
        <v>3</v>
      </c>
      <c r="B5" s="2" t="s">
        <v>4</v>
      </c>
    </row>
    <row r="6" ht="48" customHeight="1" spans="1:2" x14ac:dyDescent="0.25">
      <c r="A6" s="2" t="s">
        <v>5</v>
      </c>
      <c r="B6" s="2" t="s">
        <v>6</v>
      </c>
    </row>
    <row r="7" ht="48" customHeight="1" spans="1:2" x14ac:dyDescent="0.25">
      <c r="A7" s="2" t="s">
        <v>7</v>
      </c>
      <c r="B7" s="2" t="s">
        <v>8</v>
      </c>
    </row>
    <row r="8" ht="48" customHeight="1" spans="1:2" x14ac:dyDescent="0.25">
      <c r="A8" s="2" t="s">
        <v>9</v>
      </c>
      <c r="B8" s="2" t="s">
        <v>10</v>
      </c>
    </row>
    <row r="9" ht="48" customHeight="1" spans="1:2" x14ac:dyDescent="0.25">
      <c r="A9" s="2" t="s">
        <v>11</v>
      </c>
      <c r="B9" s="2" t="s">
        <v>12</v>
      </c>
    </row>
    <row r="10" ht="48" customHeight="1" spans="1:2" x14ac:dyDescent="0.25">
      <c r="A10" s="2" t="s">
        <v>13</v>
      </c>
      <c r="B10" s="2" t="s">
        <v>14</v>
      </c>
    </row>
    <row r="11" ht="48" customHeight="1" spans="1:2" x14ac:dyDescent="0.25">
      <c r="A11" s="2" t="s">
        <v>15</v>
      </c>
      <c r="B11" s="2" t="s">
        <v>16</v>
      </c>
    </row>
    <row r="12" ht="48" customHeight="1" spans="1:2" x14ac:dyDescent="0.25">
      <c r="A12" s="2" t="s">
        <v>17</v>
      </c>
      <c r="B12" s="2" t="s">
        <v>18</v>
      </c>
    </row>
    <row r="13" ht="48" customHeight="1" spans="1:2" x14ac:dyDescent="0.25">
      <c r="A13" s="2" t="s">
        <v>19</v>
      </c>
      <c r="B13" s="2" t="s">
        <v>20</v>
      </c>
    </row>
    <row r="14" ht="48" customHeight="1" spans="1:2" x14ac:dyDescent="0.25">
      <c r="A14" s="2" t="s">
        <v>21</v>
      </c>
      <c r="B14" s="2" t="s">
        <v>22</v>
      </c>
    </row>
    <row r="15" ht="48" customHeight="1" spans="1:2" x14ac:dyDescent="0.25">
      <c r="A15" s="2" t="s">
        <v>23</v>
      </c>
      <c r="B15" s="2" t="s">
        <v>24</v>
      </c>
    </row>
    <row r="16" ht="48" customHeight="1" spans="1:2" x14ac:dyDescent="0.25">
      <c r="A16" s="2" t="s">
        <v>25</v>
      </c>
      <c r="B16" s="2" t="s">
        <v>26</v>
      </c>
    </row>
    <row r="17" ht="48" customHeight="1" spans="1:2" x14ac:dyDescent="0.25">
      <c r="A17" s="2" t="s">
        <v>27</v>
      </c>
      <c r="B17" s="2" t="s">
        <v>28</v>
      </c>
    </row>
  </sheetData>
  <conditionalFormatting sqref="B12">
    <cfRule type="containsText" dxfId="0" priority="1">
      <formula>NOT(ISERROR(SEARCH("Укажите",B12)))</formula>
    </cfRule>
  </conditionalFormatting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2" width="26" customWidth="1"/>
    <col min="3" max="3" width="72" customWidth="1"/>
  </cols>
  <sheetData>
    <row r="2" ht="32" customHeight="1" spans="1:1" x14ac:dyDescent="0.25">
      <c r="A2" s="1" t="s">
        <v>29</v>
      </c>
    </row>
    <row r="3" spans="1:3" x14ac:dyDescent="0.25">
      <c r="A3" s="2" t="s">
        <v>30</v>
      </c>
      <c r="B3" s="3"/>
      <c r="C3" s="2" t="s">
        <v>31</v>
      </c>
    </row>
    <row r="4" spans="1:3" x14ac:dyDescent="0.25">
      <c r="A4" s="2" t="s">
        <v>32</v>
      </c>
      <c r="B4" s="4"/>
      <c r="C4" s="2" t="s">
        <v>33</v>
      </c>
    </row>
    <row r="5" spans="1:3" x14ac:dyDescent="0.25">
      <c r="A5" s="2" t="s">
        <v>34</v>
      </c>
      <c r="B5" s="3"/>
      <c r="C5" s="2" t="s">
        <v>35</v>
      </c>
    </row>
    <row r="6" spans="1:3" x14ac:dyDescent="0.25">
      <c r="A6" s="2" t="s">
        <v>36</v>
      </c>
      <c r="B6" s="3"/>
      <c r="C6" s="2" t="s">
        <v>37</v>
      </c>
    </row>
    <row r="7" spans="1:3" x14ac:dyDescent="0.25">
      <c r="A7" s="2" t="s">
        <v>38</v>
      </c>
      <c r="B7" s="5"/>
      <c r="C7" s="2" t="s">
        <v>39</v>
      </c>
    </row>
    <row r="8" spans="1:3" x14ac:dyDescent="0.25">
      <c r="A8" s="2" t="s">
        <v>40</v>
      </c>
      <c r="B8" s="3"/>
      <c r="C8" s="2" t="s">
        <v>41</v>
      </c>
    </row>
    <row r="9" spans="1:3" x14ac:dyDescent="0.25">
      <c r="A9" s="2" t="s">
        <v>42</v>
      </c>
      <c r="B9" s="6"/>
      <c r="C9" s="2" t="s">
        <v>43</v>
      </c>
    </row>
    <row r="12" ht="48" customHeight="1" spans="1:3" x14ac:dyDescent="0.25">
      <c r="A12" s="2" t="s">
        <v>44</v>
      </c>
      <c r="B12" s="7" t="str">
        <f>IF(B3="","Укажите документ",IF(OR(NOT(ISNUMBER(B4)),B4&lt;0),"Укажите сумму",IF(AND(B5&lt;&gt;"Без НДС",B5&lt;&gt;"Включает НДС"),"Укажите условие цены",IF(AND(B6&lt;&gt;"Налог",B6&lt;&gt;"Освобождение"),"Укажите сценарий",IF(B8="","Укажите основание",IF(NOT(ISNUMBER(B9)),"Укажите дату",IF(B6="Освобождение",IF(ISBLANK(B7),"Данные заполнены","Очистите ставку при освобождении"),IF(OR(NOT(ISNUMBER(B7)),B7&lt;0,B7&gt;1),"Укажите ставку","Данные заполнены"))))))))</f>
        <v>Укажите документ</v>
      </c>
      <c r="C12" s="2" t="s">
        <v>45</v>
      </c>
    </row>
    <row r="14" spans="1:3" x14ac:dyDescent="0.25">
      <c r="A14" s="2" t="s">
        <v>46</v>
      </c>
      <c r="B14" s="8" t="str">
        <f>IF(B12&lt;&gt;"Данные заполнены","",IF(B6="Освобождение",0,IF(B5="Без НДС",ROUND(B4*B7,2),ROUND(B4*B7/(1+B7),2))))</f>
        <v/>
      </c>
      <c r="C14" s="2" t="s">
        <v>47</v>
      </c>
    </row>
    <row r="15" spans="1:3" x14ac:dyDescent="0.25">
      <c r="A15" s="2" t="s">
        <v>48</v>
      </c>
      <c r="B15" s="8" t="str">
        <f>IF(B12&lt;&gt;"Данные заполнены","",IF(B5="Включает НДС",B4-B14,B4))</f>
        <v/>
      </c>
      <c r="C15" s="2" t="s">
        <v>49</v>
      </c>
    </row>
    <row r="16" spans="1:3" x14ac:dyDescent="0.25">
      <c r="A16" s="2" t="s">
        <v>50</v>
      </c>
      <c r="B16" s="8" t="str">
        <f>IF(B12&lt;&gt;"Данные заполнены","",SUM(B14:B15))</f>
        <v/>
      </c>
      <c r="C16" s="2" t="s">
        <v>51</v>
      </c>
    </row>
    <row r="17" spans="1:3" x14ac:dyDescent="0.25">
      <c r="A17" s="2" t="s">
        <v>52</v>
      </c>
      <c r="B17" s="8" t="str">
        <f>IF(B12&lt;&gt;"Данные заполнены","",ROUND(B14+B15-B16,2))</f>
        <v/>
      </c>
      <c r="C17" s="2" t="s">
        <v>53</v>
      </c>
    </row>
    <row r="20" spans="1:2" x14ac:dyDescent="0.25">
      <c r="A20" s="2" t="s">
        <v>54</v>
      </c>
      <c r="B20" s="3"/>
    </row>
    <row r="21" spans="1:2" x14ac:dyDescent="0.25">
      <c r="A21" s="2" t="s">
        <v>55</v>
      </c>
      <c r="B21" s="3"/>
    </row>
    <row r="22" spans="1:2" x14ac:dyDescent="0.25">
      <c r="A22" s="2" t="s">
        <v>56</v>
      </c>
      <c r="B22" s="6"/>
    </row>
  </sheetData>
  <conditionalFormatting sqref="B12">
    <cfRule type="containsText" dxfId="1" priority="1">
      <formula>NOT(ISERROR(SEARCH("Укажите",B12)))</formula>
    </cfRule>
  </conditionalFormatting>
  <dataValidations count="2">
    <dataValidation type="list" allowBlank="1" showErrorMessage="1" errorTitle="Проверьте значение" error="Выберите значение из списка." sqref="B5">
      <formula1>"Без НДС,Включает НДС"</formula1>
    </dataValidation>
    <dataValidation type="list" allowBlank="1" showErrorMessage="1" errorTitle="Проверьте значение" error="Выберите значение из списка." sqref="B6">
      <formula1>"Налог,Освобождение"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workbookViewId="0" showGridLines="0" zoomScale="100" zoomScaleNormal="100">
      <pane ySplit="4" topLeftCell="A5" activePane="bottomLeft" state="frozen"/>
      <selection pane="bottomLeft"/>
    </sheetView>
  </sheetViews>
  <sheetFormatPr defaultRowHeight="28" outlineLevelRow="0" outlineLevelCol="0" x14ac:dyDescent="55" customHeight="1"/>
  <cols>
    <col min="1" max="1" width="58" customWidth="1"/>
    <col min="2" max="2" width="25" customWidth="1"/>
    <col min="3" max="3" width="72" customWidth="1"/>
  </cols>
  <sheetData>
    <row r="2" ht="32" customHeight="1" spans="1:1" x14ac:dyDescent="0.25">
      <c r="A2" s="1" t="s">
        <v>57</v>
      </c>
    </row>
    <row r="3" ht="65" customHeight="1" spans="1:2" x14ac:dyDescent="0.25">
      <c r="A3" s="2" t="s">
        <v>58</v>
      </c>
      <c r="B3" s="9" t="s">
        <v>59</v>
      </c>
    </row>
    <row r="4" spans="1:2" x14ac:dyDescent="0.25">
      <c r="A4" s="2" t="s">
        <v>60</v>
      </c>
      <c r="B4" s="9" t="s">
        <v>61</v>
      </c>
    </row>
    <row r="5" spans="1:2" x14ac:dyDescent="0.25">
      <c r="A5" s="2" t="s">
        <v>62</v>
      </c>
      <c r="B5" s="10">
        <v>100</v>
      </c>
    </row>
    <row r="6" spans="1:2" x14ac:dyDescent="0.25">
      <c r="A6" s="2" t="s">
        <v>63</v>
      </c>
      <c r="B6" s="10">
        <v>100</v>
      </c>
    </row>
    <row r="7" spans="1:2" x14ac:dyDescent="0.25">
      <c r="A7" s="2" t="s">
        <v>64</v>
      </c>
      <c r="B7" s="8">
        <f>IF(COUNT(B5:B6)&lt;&gt;2,"",B5/B6)</f>
        <v>1</v>
      </c>
    </row>
    <row r="8" spans="1:2" x14ac:dyDescent="0.25">
      <c r="A8" s="2" t="s">
        <v>65</v>
      </c>
      <c r="B8" s="4"/>
    </row>
    <row r="9" spans="1:2" x14ac:dyDescent="0.25">
      <c r="A9" s="2" t="s">
        <v>66</v>
      </c>
      <c r="B9" s="4"/>
    </row>
    <row r="10" spans="1:2" x14ac:dyDescent="0.25">
      <c r="A10" s="2" t="s">
        <v>67</v>
      </c>
      <c r="B10" s="4"/>
    </row>
    <row r="11" spans="1:2" x14ac:dyDescent="0.25">
      <c r="A11" s="2" t="s">
        <v>68</v>
      </c>
      <c r="B11" s="4"/>
    </row>
    <row r="12" spans="1:3" x14ac:dyDescent="0.25">
      <c r="A12" s="2" t="s">
        <v>69</v>
      </c>
      <c r="B12" s="8" t="str">
        <f>IF(COUNT(B8:B11)&lt;&gt;4,"",SUM(B8:B9,B11))</f>
        <v/>
      </c>
      <c r="C12" s="2" t="s">
        <v>70</v>
      </c>
    </row>
    <row r="13" spans="1:2" x14ac:dyDescent="0.25">
      <c r="A13" s="2" t="s">
        <v>71</v>
      </c>
      <c r="B13" s="8" t="str">
        <f>IF(COUNT(B8,B10)&lt;&gt;2,"",B8+B10)</f>
        <v/>
      </c>
    </row>
    <row r="14" spans="1:3" x14ac:dyDescent="0.25">
      <c r="A14" s="2" t="s">
        <v>72</v>
      </c>
      <c r="B14" s="5"/>
      <c r="C14" s="2" t="s">
        <v>73</v>
      </c>
    </row>
    <row r="15" spans="1:3" x14ac:dyDescent="0.25">
      <c r="A15" s="2" t="s">
        <v>74</v>
      </c>
      <c r="B15" s="5"/>
      <c r="C15" s="2" t="s">
        <v>75</v>
      </c>
    </row>
    <row r="16" spans="1:2" x14ac:dyDescent="0.25">
      <c r="A16" s="2" t="s">
        <v>76</v>
      </c>
      <c r="B16" s="8" t="str">
        <f>IF(COUNT(B13:B14)&lt;&gt;2,"",ROUND(B13*B14,2))</f>
        <v/>
      </c>
    </row>
    <row r="17" spans="1:2" x14ac:dyDescent="0.25">
      <c r="A17" s="2" t="s">
        <v>77</v>
      </c>
      <c r="B17" s="8" t="str">
        <f>IF(COUNT(B13,B15)&lt;&gt;2,"",ROUND(B13*B15,2))</f>
        <v/>
      </c>
    </row>
    <row r="18" spans="1:2" x14ac:dyDescent="0.25">
      <c r="A18" s="2" t="s">
        <v>78</v>
      </c>
      <c r="B18" s="8" t="str">
        <f>IF(COUNT(B12,B16:B17)&lt;&gt;3,"",SUM(B12,B16:B17))</f>
        <v/>
      </c>
    </row>
    <row r="19" spans="1:2" x14ac:dyDescent="0.25">
      <c r="A19" s="2" t="s">
        <v>79</v>
      </c>
      <c r="B19" s="5"/>
    </row>
    <row r="20" spans="1:2" x14ac:dyDescent="0.25">
      <c r="A20" s="2" t="s">
        <v>80</v>
      </c>
      <c r="B20" s="8" t="str">
        <f>IF(COUNT(B18:B19)&lt;&gt;2,"",ROUND(B18*B19,2))</f>
        <v/>
      </c>
    </row>
    <row r="21" spans="1:2" x14ac:dyDescent="0.25">
      <c r="A21" s="2" t="s">
        <v>81</v>
      </c>
      <c r="B21" s="8" t="str">
        <f>IF(COUNT(B18,B20)&lt;&gt;2,"",SUM(B18,B20))</f>
        <v/>
      </c>
    </row>
    <row r="22" spans="1:2" x14ac:dyDescent="0.25">
      <c r="A22" s="2" t="s">
        <v>82</v>
      </c>
      <c r="B22" s="5"/>
    </row>
    <row r="23" spans="1:2" x14ac:dyDescent="0.25">
      <c r="A23" s="2" t="s">
        <v>83</v>
      </c>
      <c r="B23" s="8" t="str">
        <f>IF(COUNT(B18,B22)&lt;&gt;2,"",ROUND(B18*B22,2))</f>
        <v/>
      </c>
    </row>
    <row r="24" spans="1:3" x14ac:dyDescent="0.25">
      <c r="A24" s="2" t="s">
        <v>84</v>
      </c>
      <c r="B24" s="8" t="str">
        <f>IF(COUNT(B18,B23)&lt;&gt;2,"",SUM(B18,B23))</f>
        <v/>
      </c>
      <c r="C24" s="2" t="s">
        <v>85</v>
      </c>
    </row>
    <row r="25" spans="1:2" x14ac:dyDescent="0.25">
      <c r="A25" s="2" t="s">
        <v>82</v>
      </c>
      <c r="B25" s="5"/>
    </row>
    <row r="26" spans="1:2" x14ac:dyDescent="0.25">
      <c r="A26" s="2" t="s">
        <v>86</v>
      </c>
      <c r="B26" s="8" t="str">
        <f>IF(COUNT(B18,B25)&lt;&gt;2,"",ROUND(B18*B25,2))</f>
        <v/>
      </c>
    </row>
    <row r="27" spans="1:2" x14ac:dyDescent="0.25">
      <c r="A27" s="2" t="s">
        <v>87</v>
      </c>
      <c r="B27" s="8" t="str">
        <f>IF(COUNT(B18,B26)&lt;&gt;2,"",SUM(B18,B26))</f>
        <v/>
      </c>
    </row>
    <row r="28" spans="1:2" x14ac:dyDescent="0.25">
      <c r="A28" s="2" t="s">
        <v>88</v>
      </c>
      <c r="B28" s="4"/>
    </row>
    <row r="29" spans="1:2" x14ac:dyDescent="0.25">
      <c r="A29" s="2" t="s">
        <v>89</v>
      </c>
      <c r="B29" s="5"/>
    </row>
    <row r="30" spans="1:2" x14ac:dyDescent="0.25">
      <c r="A30" s="2" t="s">
        <v>90</v>
      </c>
      <c r="B30" s="8" t="str">
        <f>IF(COUNT(B28:B29)&lt;&gt;2,"",ROUND(B28*B29/(1+B29),2))</f>
        <v/>
      </c>
    </row>
    <row r="31" spans="1:2" x14ac:dyDescent="0.25">
      <c r="A31" s="2" t="s">
        <v>91</v>
      </c>
      <c r="B31" s="8" t="str">
        <f>IF(COUNT(B28,B30)&lt;&gt;2,"",B28-B30)</f>
        <v/>
      </c>
    </row>
    <row r="32" spans="1:2" x14ac:dyDescent="0.25">
      <c r="A32" s="2" t="s">
        <v>92</v>
      </c>
      <c r="B32" s="8" t="str">
        <f>IF(COUNT(B30:B31)&lt;&gt;2,"",SUM(B30:B31))</f>
        <v/>
      </c>
    </row>
    <row r="34" spans="1:2" x14ac:dyDescent="0.25">
      <c r="A34" s="2" t="s">
        <v>93</v>
      </c>
      <c r="B34" s="4"/>
    </row>
    <row r="35" ht="50" customHeight="1" spans="1:3" x14ac:dyDescent="0.25">
      <c r="A35" s="2" t="s">
        <v>94</v>
      </c>
      <c r="B35" s="8" t="str">
        <f>IF(COUNT(B19,B34)&lt;&gt;2,"",ROUND(B34/(1+B19),2))</f>
        <v/>
      </c>
      <c r="C35" s="2" t="s">
        <v>95</v>
      </c>
    </row>
    <row r="36" spans="1:2" x14ac:dyDescent="0.25">
      <c r="A36" s="2" t="s">
        <v>96</v>
      </c>
      <c r="B36" s="8" t="str">
        <f>IF(COUNT(B34:B35)&lt;&gt;2,"",B34-B35)</f>
        <v/>
      </c>
    </row>
    <row r="37" spans="1:2" x14ac:dyDescent="0.25">
      <c r="A37" s="2" t="s">
        <v>97</v>
      </c>
      <c r="B37" s="8" t="str">
        <f>IF(COUNT(B18,B36)&lt;&gt;2,"",B18+B36)</f>
        <v/>
      </c>
    </row>
    <row r="38" spans="1:2" x14ac:dyDescent="0.25">
      <c r="A38" s="2" t="s">
        <v>98</v>
      </c>
      <c r="B38" s="8" t="str">
        <f>IF(COUNT(B19,B37)&lt;&gt;2,"",B37+ROUND(B37*B19,2))</f>
        <v/>
      </c>
    </row>
    <row r="39" spans="1:2" x14ac:dyDescent="0.25">
      <c r="A39" s="2" t="s">
        <v>99</v>
      </c>
      <c r="B39" s="8" t="str">
        <f>IF(COUNT(B21,B38)&lt;&gt;2,"",B38-B21)</f>
        <v/>
      </c>
    </row>
  </sheetData>
  <conditionalFormatting sqref="B12">
    <cfRule type="containsText" dxfId="2" priority="1">
      <formula>NOT(ISERROR(SEARCH("Укажите",B12)))</formula>
    </cfRule>
  </conditionalFormatting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6" width="26" customWidth="1"/>
  </cols>
  <sheetData>
    <row r="2" ht="32" customHeight="1" spans="1:1" x14ac:dyDescent="0.25">
      <c r="A2" s="1" t="s">
        <v>100</v>
      </c>
    </row>
    <row r="3" spans="1:6" x14ac:dyDescent="0.25">
      <c r="A3" s="2" t="s">
        <v>30</v>
      </c>
      <c r="B3" s="9"/>
      <c r="C3" s="9"/>
      <c r="D3" s="9"/>
      <c r="E3" s="9"/>
      <c r="F3" s="9"/>
    </row>
    <row r="4" spans="1:2" x14ac:dyDescent="0.25">
      <c r="A4" s="2" t="s">
        <v>101</v>
      </c>
      <c r="B4" s="3"/>
    </row>
    <row r="5" spans="1:2" x14ac:dyDescent="0.25">
      <c r="A5" s="2" t="s">
        <v>102</v>
      </c>
      <c r="B5" s="5"/>
    </row>
    <row r="6" spans="1:6" x14ac:dyDescent="0.25">
      <c r="A6" s="2" t="s">
        <v>103</v>
      </c>
      <c r="B6" s="9"/>
      <c r="C6" s="9"/>
      <c r="D6" s="9"/>
      <c r="E6" s="9"/>
      <c r="F6" s="9"/>
    </row>
    <row r="7" spans="1:2" x14ac:dyDescent="0.25">
      <c r="A7" s="2" t="s">
        <v>104</v>
      </c>
      <c r="B7" s="3"/>
    </row>
    <row r="8" spans="1:2" x14ac:dyDescent="0.25">
      <c r="A8" s="2" t="s">
        <v>105</v>
      </c>
      <c r="B8" s="3"/>
    </row>
    <row r="9" spans="1:6" x14ac:dyDescent="0.25">
      <c r="A9" s="2" t="s">
        <v>106</v>
      </c>
      <c r="B9" s="9"/>
      <c r="C9" s="9"/>
      <c r="D9" s="9"/>
      <c r="E9" s="9"/>
      <c r="F9" s="9"/>
    </row>
    <row r="10" spans="1:2" x14ac:dyDescent="0.25">
      <c r="A10" s="2" t="s">
        <v>107</v>
      </c>
      <c r="B10" s="3"/>
    </row>
    <row r="11" spans="1:2" x14ac:dyDescent="0.25">
      <c r="A11" s="2" t="s">
        <v>3</v>
      </c>
      <c r="B11" s="6"/>
    </row>
    <row r="12" ht="42" customHeight="1" spans="1:6" x14ac:dyDescent="0.25">
      <c r="A12" s="2" t="s">
        <v>44</v>
      </c>
      <c r="B12" s="2" t="str">
        <f>IF(B4="Базисный","НДС в базисном ССР не приводят",IF(B8="Да","Нужен отдельный расчёт льгот / ОКН",IF(OR(B3="",B4&lt;&gt;"Текущий",NOT(ISNUMBER(B5)),B5&lt;0,B5&gt;1,B6="",B7&lt;&gt;"Да",B8&lt;&gt;"Нет",B9="",B10&lt;&gt;"Да",NOT(ISNUMBER(B11))),"Подтвердите документ, базу, ставку, резерв и исключения",IF(COUNT(B15:E17)&lt;&gt;12,"Заполните графы 4-7, включая нули",IF(MIN(B15:E17)&lt;0,"Проверьте отрицательные суммы",IF(OR(B17&gt;B15+B16,C17&gt;C15+C16,D17&gt;D15+D16,E17&gt;E15+E16),"Исключение превышает сумму с резервом","Данные заполнены"))))))</f>
        <v>Подтвердите документ, базу, ставку, резерв и исключения</v>
      </c>
      <c r="C12" s="2"/>
      <c r="D12" s="2"/>
      <c r="E12" s="2"/>
      <c r="F12" s="2"/>
    </row>
    <row r="14" ht="48" customHeight="1" spans="1:6" x14ac:dyDescent="0.25">
      <c r="A14" s="11" t="s">
        <v>108</v>
      </c>
      <c r="B14" s="11" t="s">
        <v>109</v>
      </c>
      <c r="C14" s="11" t="s">
        <v>110</v>
      </c>
      <c r="D14" s="11" t="s">
        <v>111</v>
      </c>
      <c r="E14" s="11" t="s">
        <v>112</v>
      </c>
      <c r="F14" s="11" t="s">
        <v>113</v>
      </c>
    </row>
    <row r="15" spans="1:6" x14ac:dyDescent="0.25">
      <c r="A15" s="2" t="s">
        <v>114</v>
      </c>
      <c r="B15" s="4"/>
      <c r="C15" s="4"/>
      <c r="D15" s="4"/>
      <c r="E15" s="4"/>
      <c r="F15" s="8" t="str">
        <f>IF(COUNT(B15:E15)&lt;&gt;4,"",SUM(B15:E15))</f>
        <v/>
      </c>
    </row>
    <row r="16" spans="1:6" x14ac:dyDescent="0.25">
      <c r="A16" s="2" t="s">
        <v>115</v>
      </c>
      <c r="B16" s="4"/>
      <c r="C16" s="4"/>
      <c r="D16" s="4"/>
      <c r="E16" s="4"/>
      <c r="F16" s="8" t="str">
        <f>IF(COUNT(B16:E16)&lt;&gt;4,"",SUM(B16:E16))</f>
        <v/>
      </c>
    </row>
    <row r="17" spans="1:6" x14ac:dyDescent="0.25">
      <c r="A17" s="2" t="s">
        <v>116</v>
      </c>
      <c r="B17" s="4"/>
      <c r="C17" s="4"/>
      <c r="D17" s="4"/>
      <c r="E17" s="4"/>
      <c r="F17" s="8" t="str">
        <f>IF(COUNT(B17:E17)&lt;&gt;4,"",SUM(B17:E17))</f>
        <v/>
      </c>
    </row>
    <row r="19" spans="1:6" x14ac:dyDescent="0.25">
      <c r="A19" s="2" t="s">
        <v>117</v>
      </c>
      <c r="B19" s="8" t="str">
        <f>IF($B$12&lt;&gt;"Данные заполнены","",SUM(B15:B16)-B17)</f>
        <v/>
      </c>
      <c r="C19" s="8" t="str">
        <f>IF($B$12&lt;&gt;"Данные заполнены","",SUM(C15:C16)-C17)</f>
        <v/>
      </c>
      <c r="D19" s="8" t="str">
        <f>IF($B$12&lt;&gt;"Данные заполнены","",SUM(D15:D16)-D17)</f>
        <v/>
      </c>
      <c r="E19" s="8" t="str">
        <f>IF($B$12&lt;&gt;"Данные заполнены","",SUM(E15:E16)-E17)</f>
        <v/>
      </c>
      <c r="F19" s="8" t="str">
        <f>IF(COUNT(B19:E19)&lt;&gt;4,"",SUM(B19:E19))</f>
        <v/>
      </c>
    </row>
    <row r="20" spans="1:6" x14ac:dyDescent="0.25">
      <c r="A20" s="2" t="s">
        <v>118</v>
      </c>
      <c r="B20" s="8" t="str">
        <f>IF($B$12&lt;&gt;"Данные заполнены","",ROUND(B19*$B$5,2))</f>
        <v/>
      </c>
      <c r="C20" s="8" t="str">
        <f>IF($B$12&lt;&gt;"Данные заполнены","",ROUND(C19*$B$5,2))</f>
        <v/>
      </c>
      <c r="D20" s="8" t="str">
        <f>IF($B$12&lt;&gt;"Данные заполнены","",ROUND(D19*$B$5,2))</f>
        <v/>
      </c>
      <c r="E20" s="8" t="str">
        <f>IF($B$12&lt;&gt;"Данные заполнены","",ROUND(E19*$B$5,2))</f>
        <v/>
      </c>
      <c r="F20" s="8" t="str">
        <f>IF(COUNT(B20:E20)&lt;&gt;4,"",SUM(B20:E20))</f>
        <v/>
      </c>
    </row>
    <row r="21" spans="1:6" x14ac:dyDescent="0.25">
      <c r="A21" s="2" t="s">
        <v>119</v>
      </c>
      <c r="B21" s="8" t="str">
        <f>IF($B$12&lt;&gt;"Данные заполнены","",SUM(B15:B16,B20))</f>
        <v/>
      </c>
      <c r="C21" s="8" t="str">
        <f>IF($B$12&lt;&gt;"Данные заполнены","",SUM(C15:C16,C20))</f>
        <v/>
      </c>
      <c r="D21" s="8" t="str">
        <f>IF($B$12&lt;&gt;"Данные заполнены","",SUM(D15:D16,D20))</f>
        <v/>
      </c>
      <c r="E21" s="8" t="str">
        <f>IF($B$12&lt;&gt;"Данные заполнены","",SUM(E15:E16,E20))</f>
        <v/>
      </c>
      <c r="F21" s="8" t="str">
        <f>IF(COUNT(B21:E21)&lt;&gt;4,"",SUM(B21:E21))</f>
        <v/>
      </c>
    </row>
    <row r="23" spans="1:6" x14ac:dyDescent="0.25">
      <c r="A23" s="2" t="s">
        <v>120</v>
      </c>
      <c r="B23" s="9"/>
      <c r="C23" s="9"/>
      <c r="D23" s="9"/>
      <c r="E23" s="9"/>
      <c r="F23" s="9"/>
    </row>
    <row r="24" spans="1:6" x14ac:dyDescent="0.25">
      <c r="A24" s="2" t="s">
        <v>121</v>
      </c>
      <c r="B24" s="9"/>
      <c r="C24" s="9"/>
      <c r="D24" s="9"/>
      <c r="E24" s="9"/>
      <c r="F24" s="9"/>
    </row>
    <row r="26" spans="1:2" x14ac:dyDescent="0.25">
      <c r="A26" s="2" t="s">
        <v>54</v>
      </c>
      <c r="B26" s="3"/>
    </row>
    <row r="27" spans="1:2" x14ac:dyDescent="0.25">
      <c r="A27" s="2" t="s">
        <v>55</v>
      </c>
      <c r="B27" s="3"/>
    </row>
    <row r="28" spans="1:2" x14ac:dyDescent="0.25">
      <c r="A28" s="2" t="s">
        <v>56</v>
      </c>
      <c r="B28" s="6"/>
    </row>
  </sheetData>
  <mergeCells count="6">
    <mergeCell ref="B3:F3"/>
    <mergeCell ref="B6:F6"/>
    <mergeCell ref="B9:F9"/>
    <mergeCell ref="B12:F12"/>
    <mergeCell ref="B23:F23"/>
    <mergeCell ref="B24:F24"/>
  </mergeCells>
  <conditionalFormatting sqref="B12:F12">
    <cfRule type="containsText" dxfId="3" priority="1">
      <formula>NOT(ISERROR(SEARCH("Укажите",B12)))</formula>
    </cfRule>
  </conditionalFormatting>
  <dataValidations count="3">
    <dataValidation type="list" allowBlank="1" showErrorMessage="1" errorTitle="Проверьте значение" error="Выберите значение из списка." sqref="B10">
      <formula1>"Да,Нет"</formula1>
    </dataValidation>
    <dataValidation type="list" allowBlank="1" showErrorMessage="1" errorTitle="Проверьте значение" error="Выберите значение из списка." sqref="B4">
      <formula1>"Текущий,Базисный"</formula1>
    </dataValidation>
    <dataValidation type="list" allowBlank="1" showErrorMessage="1" errorTitle="Проверьте значение" error="Выберите значение из списка." sqref="B7:B8">
      <formula1>"Да,Нет"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62" customWidth="1"/>
    <col min="2" max="2" width="92" customWidth="1"/>
    <col min="3" max="3" width="24" customWidth="1"/>
  </cols>
  <sheetData>
    <row r="2" ht="32" customHeight="1" spans="1:1" x14ac:dyDescent="0.25">
      <c r="A2" s="1" t="s">
        <v>122</v>
      </c>
    </row>
    <row r="4" spans="1:3" x14ac:dyDescent="0.25">
      <c r="A4" s="2" t="s">
        <v>123</v>
      </c>
      <c r="B4" s="2" t="s">
        <v>124</v>
      </c>
      <c r="C4" s="2" t="s">
        <v>125</v>
      </c>
    </row>
    <row r="5" ht="65" customHeight="1" spans="1:3" x14ac:dyDescent="0.25">
      <c r="A5" s="2" t="s">
        <v>126</v>
      </c>
      <c r="B5" s="2" t="s">
        <v>127</v>
      </c>
      <c r="C5" s="12">
        <v>46300</v>
      </c>
    </row>
    <row r="6" ht="65" customHeight="1" spans="1:3" x14ac:dyDescent="0.25">
      <c r="A6" s="2" t="s">
        <v>128</v>
      </c>
      <c r="B6" s="2" t="s">
        <v>129</v>
      </c>
      <c r="C6" s="12">
        <v>46300</v>
      </c>
    </row>
    <row r="7" ht="65" customHeight="1" spans="1:3" x14ac:dyDescent="0.25">
      <c r="A7" s="2" t="s">
        <v>130</v>
      </c>
      <c r="B7" s="2" t="s">
        <v>131</v>
      </c>
      <c r="C7" s="12">
        <v>46300</v>
      </c>
    </row>
    <row r="8" ht="65" customHeight="1" spans="1:3" x14ac:dyDescent="0.25">
      <c r="A8" s="2" t="s">
        <v>132</v>
      </c>
      <c r="B8" s="2" t="s">
        <v>133</v>
      </c>
      <c r="C8" s="12">
        <v>46300</v>
      </c>
    </row>
    <row r="9" ht="65" customHeight="1" spans="1:3" x14ac:dyDescent="0.25">
      <c r="A9" s="2" t="s">
        <v>134</v>
      </c>
      <c r="B9" s="2" t="s">
        <v>135</v>
      </c>
      <c r="C9" s="12">
        <v>46300</v>
      </c>
    </row>
    <row r="10" ht="65" customHeight="1" spans="1:3" x14ac:dyDescent="0.25">
      <c r="A10" s="2" t="s">
        <v>136</v>
      </c>
      <c r="B10" s="2" t="s">
        <v>137</v>
      </c>
      <c r="C10" s="12">
        <v>46300</v>
      </c>
    </row>
    <row r="11" ht="65" customHeight="1" spans="1:3" x14ac:dyDescent="0.25">
      <c r="A11" s="2" t="s">
        <v>138</v>
      </c>
      <c r="B11" s="2" t="s">
        <v>139</v>
      </c>
      <c r="C11" s="12">
        <v>46300</v>
      </c>
    </row>
    <row r="12" ht="65" customHeight="1" spans="1:3" x14ac:dyDescent="0.25">
      <c r="A12" s="2" t="s">
        <v>140</v>
      </c>
      <c r="B12" s="2" t="s">
        <v>141</v>
      </c>
      <c r="C12" s="12">
        <v>46300</v>
      </c>
    </row>
  </sheetData>
  <conditionalFormatting sqref="B12">
    <cfRule type="containsText" dxfId="4" priority="1">
      <formula>NOT(ISERROR(SEARCH("Укажите",B12)))</formula>
    </cfRule>
  </conditionalFormatting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</hyperlink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Ввод</vt:lpstr>
      <vt:lpstr>Пример</vt:lpstr>
      <vt:lpstr>ССР-проверка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