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'ВОР'!$A1:$H24</definedName>
    <definedName name="_xlnm.Print_Titles" localSheetId="0">'ВОР'!$16:$16</definedName>
    <definedName name="_xlnm.Print_Area" localSheetId="1">'Выбор нормы'!$A1:$F10</definedName>
    <definedName name="_xlnm.Print_Area" localSheetId="2">'Расчёт'!$A1:$F20</definedName>
    <definedName name="_xlnm.Print_Area" localSheetId="3">'Проверка'!$A1:$D21</definedName>
  </definedNames>
  <calcPr calcId="171027" fullCalcOnLoad="1"/>
</workbook>
</file>

<file path=xl/sharedStrings.xml><?xml version="1.0" encoding="utf-8"?>
<sst xmlns="http://schemas.openxmlformats.org/spreadsheetml/2006/main" count="111" uniqueCount="96">
  <si>
    <t>Ведомость работ по монтажу ворот</t>
  </si>
  <si>
    <t>Поле</t>
  </si>
  <si>
    <t>Значение</t>
  </si>
  <si>
    <t>Объект</t>
  </si>
  <si>
    <t>Два въезда производственной площадки</t>
  </si>
  <si>
    <t>Дата</t>
  </si>
  <si>
    <t>Конструкция</t>
  </si>
  <si>
    <t>Откатные ворота</t>
  </si>
  <si>
    <t>Управление</t>
  </si>
  <si>
    <t>Ручное</t>
  </si>
  <si>
    <t>Опоры и фундамент</t>
  </si>
  <si>
    <t>Устройство входит в ВОР</t>
  </si>
  <si>
    <t>Границы поставки</t>
  </si>
  <si>
    <t>Выбранный шифр ГЭСН</t>
  </si>
  <si>
    <t>07-01-055-12</t>
  </si>
  <si>
    <t>Делитель измерителя</t>
  </si>
  <si>
    <t>Физическая единица</t>
  </si>
  <si>
    <t>шт.</t>
  </si>
  <si>
    <t>Учебный пример, числа условные. Жёлтые поля предназначены для ввода.</t>
  </si>
  <si>
    <t>№</t>
  </si>
  <si>
    <t>Работа</t>
  </si>
  <si>
    <t>Количество</t>
  </si>
  <si>
    <t>Ед. изм.</t>
  </si>
  <si>
    <t>Ширина, м</t>
  </si>
  <si>
    <t>Высота, м</t>
  </si>
  <si>
    <t>Площадь, м²</t>
  </si>
  <si>
    <t>Масса, кг</t>
  </si>
  <si>
    <t>Устройство откатных ворот с ручным управлением, с основанием и опорами</t>
  </si>
  <si>
    <t>Примечание</t>
  </si>
  <si>
    <t>Для измерителя 100 шт. размеры проёма не являются множителем.</t>
  </si>
  <si>
    <t>Решение</t>
  </si>
  <si>
    <t>Проверить семь операций состава, комплектность и редакцию базы</t>
  </si>
  <si>
    <t>Составил</t>
  </si>
  <si>
    <t>Проверил</t>
  </si>
  <si>
    <t>Выбор нормы по конструкции и опорам</t>
  </si>
  <si>
    <t>База</t>
  </si>
  <si>
    <t>Шифр</t>
  </si>
  <si>
    <t>Название</t>
  </si>
  <si>
    <t>Измеритель</t>
  </si>
  <si>
    <t>Условие выбора</t>
  </si>
  <si>
    <t>Источник</t>
  </si>
  <si>
    <t>ГЭСН</t>
  </si>
  <si>
    <t>07-01-055-01</t>
  </si>
  <si>
    <t>Устройство ворот распашных с установкой столбов: металлических</t>
  </si>
  <si>
    <t>100 шт</t>
  </si>
  <si>
    <t>Распашные ворота с установкой металлических столбов</t>
  </si>
  <si>
    <t>Справочник нормы</t>
  </si>
  <si>
    <t>Устройство откатных ворот с ручным управлением</t>
  </si>
  <si>
    <t>Откатные ворота с ручным управлением, основанием и опорами</t>
  </si>
  <si>
    <t>09-08-007-01</t>
  </si>
  <si>
    <t>Монтаж роллетных систем: подъемных и секционных ворот</t>
  </si>
  <si>
    <t>100 м2</t>
  </si>
  <si>
    <t>Подъёмные и секционные ворота</t>
  </si>
  <si>
    <t>09-08-002-08</t>
  </si>
  <si>
    <t>Навеска ворот распашных из готовых металлических решетчатых панелей</t>
  </si>
  <si>
    <t>10 шт</t>
  </si>
  <si>
    <t>Готовые решётчатые панели, готовые опоры</t>
  </si>
  <si>
    <t>Важно</t>
  </si>
  <si>
    <t>Шифр подтверждает сметчик после проверки технологии, состава и ресурсов.</t>
  </si>
  <si>
    <t>Пересчёт объёма и введённых стоимостных строк</t>
  </si>
  <si>
    <t>Выбранный шифр</t>
  </si>
  <si>
    <t>Физический объём ВОР</t>
  </si>
  <si>
    <t>Количество в сметной строке</t>
  </si>
  <si>
    <t>Комплектность поставки проверена</t>
  </si>
  <si>
    <t>Нет</t>
  </si>
  <si>
    <t>Цены и количества проверены</t>
  </si>
  <si>
    <t>Строка</t>
  </si>
  <si>
    <t>Цена за ед., руб.</t>
  </si>
  <si>
    <t>Сумма, руб.</t>
  </si>
  <si>
    <t>Монтаж по выбранной норме</t>
  </si>
  <si>
    <t>100 шт.</t>
  </si>
  <si>
    <t>Комплект ворот по спецификации</t>
  </si>
  <si>
    <t>комплект</t>
  </si>
  <si>
    <t>Материалы основания по спецификации</t>
  </si>
  <si>
    <t>Сумма введённых строк, без начислений</t>
  </si>
  <si>
    <t>Цены на поставку не заданы. Включайте только материалы, не учтённые в другой строке.</t>
  </si>
  <si>
    <t>Это рабочая таблица: смету с пересчётом цен и начислениями составляют отдельно.</t>
  </si>
  <si>
    <t>Проверка охвата и комплектности</t>
  </si>
  <si>
    <t>Проверить</t>
  </si>
  <si>
    <t>Решение сметчика</t>
  </si>
  <si>
    <t>Обоснование или документ</t>
  </si>
  <si>
    <t>Разработка грунта.</t>
  </si>
  <si>
    <t>Установка закладных деталей.</t>
  </si>
  <si>
    <t>Укладка бетонной смеси.</t>
  </si>
  <si>
    <t>Установка роликовых опор и направляющих кронштейнов.</t>
  </si>
  <si>
    <t>Установка металлических стоек под столб опоры и приемный столб.</t>
  </si>
  <si>
    <t>Установка ворот со сваркой.</t>
  </si>
  <si>
    <t>Регулировка и отладка ворот.</t>
  </si>
  <si>
    <t>Поставка полотна и комплекта</t>
  </si>
  <si>
    <t>Бетон, стойки и закладные по ресурсам и проекту</t>
  </si>
  <si>
    <t>Привод, кабели и управление</t>
  </si>
  <si>
    <t>Измеритель и количество комплектов</t>
  </si>
  <si>
    <t>Редакция базы и правила сборника</t>
  </si>
  <si>
    <t>Состав выше относится к ГЭСН 07-01-055-12. Для другого шифра сверяют его собственный состав.</t>
  </si>
  <si>
    <t>Объём выбранной строки</t>
  </si>
  <si>
    <t>Статус стоимостного расчёта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</si>
</sst>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#"/>
  </numFmts>
  <fonts count="4" x14ac:knownFonts="1">
    <font>
      <color theme="1"/>
      <family val="2"/>
      <scheme val="minor"/>
      <sz val="11"/>
      <name val="Calibri"/>
    </font>
    <font>
      <color rgb="24201D"/>
      <sz val="10"/>
      <name val="Arial"/>
    </font>
    <font>
      <b/>
      <color rgb="54392D"/>
      <sz val="14"/>
      <name val="Arial"/>
    </font>
    <font>
      <b/>
      <color rgb="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CF"/>
      </patternFill>
    </fill>
    <fill>
      <patternFill patternType="solid">
        <fgColor rgb="54392D"/>
      </patternFill>
    </fill>
  </fills>
  <borders count="2">
    <border>
      <left/>
      <right/>
      <top/>
      <bottom/>
      <diagonal/>
    </border>
    <border>
      <left/>
      <right/>
      <top/>
      <bottom style="thin">
        <color rgb="D8D1C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left" vertical="center" wrapText="1"/>
    </xf>
    <xf numFmtId="165" fontId="1" fillId="2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165" fontId="1" fillId="2" borderId="0" xfId="0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horizontal="right" vertical="center" wrapText="1"/>
    </xf>
    <xf numFmtId="4" fontId="1" fillId="2" borderId="0" xfId="0" applyNumberFormat="1" applyFont="1" applyFill="1" applyAlignment="1">
      <alignment horizontal="left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07-01-055/" TargetMode="External"/><Relationship Id="rId2" Type="http://schemas.openxmlformats.org/officeDocument/2006/relationships/hyperlink" Target="https://smetrix.ru/spravochnik/gesn-2022/07-01-055/" TargetMode="External"/><Relationship Id="rId3" Type="http://schemas.openxmlformats.org/officeDocument/2006/relationships/hyperlink" Target="https://smetrix.ru/spravochnik/gesn-2022/09-08-007/" TargetMode="External"/><Relationship Id="rId4" Type="http://schemas.openxmlformats.org/officeDocument/2006/relationships/hyperlink" Target="https://smetrix.ru/spravochnik/gesn-2022/09-08-0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 showGridLines="0">
      <pane ySplit="16" topLeftCell="A1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8" customWidth="1"/>
    <col min="3" max="3" width="13" customWidth="1"/>
    <col min="4" max="6" width="12" customWidth="1"/>
    <col min="7" max="8" width="16" customWidth="1"/>
  </cols>
  <sheetData>
    <row r="1" ht="26" customHeight="1" spans="1:8" x14ac:dyDescent="0.25">
      <c r="A1" s="1"/>
      <c r="B1" s="1"/>
      <c r="C1" s="1"/>
      <c r="D1" s="1"/>
      <c r="E1" s="1"/>
      <c r="F1" s="1"/>
      <c r="G1" s="1"/>
      <c r="H1" s="1"/>
    </row>
    <row r="2" ht="28" customHeight="1" spans="1:8" x14ac:dyDescent="0.25">
      <c r="A2" s="2" t="s">
        <v>0</v>
      </c>
      <c r="B2" s="2"/>
      <c r="C2" s="2"/>
      <c r="D2" s="2"/>
      <c r="E2" s="2"/>
      <c r="F2" s="2"/>
      <c r="G2" s="2"/>
      <c r="H2" s="2"/>
    </row>
    <row r="3" ht="26" customHeight="1" spans="1:8" x14ac:dyDescent="0.25">
      <c r="A3" s="1"/>
      <c r="B3" s="1"/>
      <c r="C3" s="1"/>
      <c r="D3" s="1"/>
      <c r="E3" s="1"/>
      <c r="F3" s="1"/>
      <c r="G3" s="1"/>
      <c r="H3" s="1"/>
    </row>
    <row r="4" ht="24" customHeight="1" spans="1:8" x14ac:dyDescent="0.25">
      <c r="A4" s="1" t="s">
        <v>1</v>
      </c>
      <c r="B4" s="1"/>
      <c r="C4" s="1" t="s">
        <v>2</v>
      </c>
      <c r="D4" s="1"/>
      <c r="E4" s="1"/>
      <c r="F4" s="1"/>
      <c r="G4" s="1"/>
      <c r="H4" s="1"/>
    </row>
    <row r="5" ht="25" customHeight="1" spans="1:8" x14ac:dyDescent="0.25">
      <c r="A5" s="1" t="s">
        <v>3</v>
      </c>
      <c r="B5" s="1"/>
      <c r="C5" s="3" t="s">
        <v>4</v>
      </c>
      <c r="D5" s="3"/>
      <c r="E5" s="3"/>
      <c r="F5" s="3"/>
      <c r="G5" s="3"/>
      <c r="H5" s="3"/>
    </row>
    <row r="6" ht="25" customHeight="1" spans="1:8" x14ac:dyDescent="0.25">
      <c r="A6" s="1" t="s">
        <v>5</v>
      </c>
      <c r="B6" s="1"/>
      <c r="C6" s="4">
        <v>46300</v>
      </c>
      <c r="D6" s="4"/>
      <c r="E6" s="4"/>
      <c r="F6" s="4"/>
      <c r="G6" s="4"/>
      <c r="H6" s="4"/>
    </row>
    <row r="7" ht="25" customHeight="1" spans="1:8" x14ac:dyDescent="0.25">
      <c r="A7" s="1" t="s">
        <v>6</v>
      </c>
      <c r="B7" s="1"/>
      <c r="C7" s="3" t="s">
        <v>7</v>
      </c>
      <c r="D7" s="3"/>
      <c r="E7" s="3"/>
      <c r="F7" s="3"/>
      <c r="G7" s="3"/>
      <c r="H7" s="3"/>
    </row>
    <row r="8" ht="25" customHeight="1" spans="1:8" x14ac:dyDescent="0.25">
      <c r="A8" s="1" t="s">
        <v>8</v>
      </c>
      <c r="B8" s="1"/>
      <c r="C8" s="3" t="s">
        <v>9</v>
      </c>
      <c r="D8" s="3"/>
      <c r="E8" s="3"/>
      <c r="F8" s="3"/>
      <c r="G8" s="3"/>
      <c r="H8" s="3"/>
    </row>
    <row r="9" ht="30" customHeight="1" spans="1:8" x14ac:dyDescent="0.25">
      <c r="A9" s="1" t="s">
        <v>10</v>
      </c>
      <c r="B9" s="1"/>
      <c r="C9" s="3" t="s">
        <v>11</v>
      </c>
      <c r="D9" s="3"/>
      <c r="E9" s="3"/>
      <c r="F9" s="3"/>
      <c r="G9" s="3"/>
      <c r="H9" s="3"/>
    </row>
    <row r="10" ht="25" customHeight="1" spans="1:8" x14ac:dyDescent="0.25">
      <c r="A10" s="1" t="s">
        <v>12</v>
      </c>
      <c r="B10" s="1"/>
      <c r="C10" s="3"/>
      <c r="D10" s="3"/>
      <c r="E10" s="3"/>
      <c r="F10" s="3"/>
      <c r="G10" s="3"/>
      <c r="H10" s="3"/>
    </row>
    <row r="11" ht="25" customHeight="1" spans="1:8" x14ac:dyDescent="0.25">
      <c r="A11" s="1" t="s">
        <v>13</v>
      </c>
      <c r="B11" s="1"/>
      <c r="C11" s="3" t="s">
        <v>14</v>
      </c>
      <c r="D11" s="3"/>
      <c r="E11" s="3"/>
      <c r="F11" s="3"/>
      <c r="G11" s="3"/>
      <c r="H11" s="3"/>
    </row>
    <row r="12" ht="25" customHeight="1" spans="1:8" x14ac:dyDescent="0.25">
      <c r="A12" s="1" t="s">
        <v>15</v>
      </c>
      <c r="B12" s="1"/>
      <c r="C12" s="5">
        <v>100</v>
      </c>
      <c r="D12" s="5"/>
      <c r="E12" s="5"/>
      <c r="F12" s="5"/>
      <c r="G12" s="5"/>
      <c r="H12" s="5"/>
    </row>
    <row r="13" ht="25" customHeight="1" spans="1:8" x14ac:dyDescent="0.25">
      <c r="A13" s="1" t="s">
        <v>16</v>
      </c>
      <c r="B13" s="1"/>
      <c r="C13" s="3" t="s">
        <v>17</v>
      </c>
      <c r="D13" s="3"/>
      <c r="E13" s="3"/>
      <c r="F13" s="3"/>
      <c r="G13" s="3"/>
      <c r="H13" s="3"/>
    </row>
    <row r="14" ht="26" customHeight="1" spans="1:8" x14ac:dyDescent="0.25">
      <c r="A14" s="1"/>
      <c r="B14" s="1"/>
      <c r="C14" s="1"/>
      <c r="D14" s="1"/>
      <c r="E14" s="1"/>
      <c r="F14" s="1"/>
      <c r="G14" s="1"/>
      <c r="H14" s="1"/>
    </row>
    <row r="15" ht="26" customHeight="1" spans="1:8" x14ac:dyDescent="0.25">
      <c r="A15" s="1" t="s">
        <v>18</v>
      </c>
      <c r="B15" s="1"/>
      <c r="C15" s="1"/>
      <c r="D15" s="1"/>
      <c r="E15" s="1"/>
      <c r="F15" s="1"/>
      <c r="G15" s="1"/>
      <c r="H15" s="1"/>
    </row>
    <row r="16" ht="34" customHeight="1" spans="1:8" x14ac:dyDescent="0.25">
      <c r="A16" s="6" t="s">
        <v>19</v>
      </c>
      <c r="B16" s="6" t="s">
        <v>20</v>
      </c>
      <c r="C16" s="6" t="s">
        <v>21</v>
      </c>
      <c r="D16" s="6" t="s">
        <v>22</v>
      </c>
      <c r="E16" s="6" t="s">
        <v>23</v>
      </c>
      <c r="F16" s="6" t="s">
        <v>24</v>
      </c>
      <c r="G16" s="6" t="s">
        <v>25</v>
      </c>
      <c r="H16" s="6" t="s">
        <v>26</v>
      </c>
    </row>
    <row r="17" ht="42" customHeight="1" spans="1:8" x14ac:dyDescent="0.25">
      <c r="A17" s="7">
        <v>1</v>
      </c>
      <c r="B17" s="3" t="s">
        <v>27</v>
      </c>
      <c r="C17" s="5">
        <v>2</v>
      </c>
      <c r="D17" s="3" t="s">
        <v>17</v>
      </c>
      <c r="E17" s="5">
        <v>4</v>
      </c>
      <c r="F17" s="5">
        <v>2</v>
      </c>
      <c r="G17" s="8">
        <f>IF(COUNT(C17,E17,F17)=3,C17*E17*F17,"")</f>
        <v>16</v>
      </c>
      <c r="H17" s="9"/>
    </row>
    <row r="18" ht="26" customHeight="1" spans="1:8" x14ac:dyDescent="0.25">
      <c r="A18" s="1"/>
      <c r="B18" s="1"/>
      <c r="C18" s="1"/>
      <c r="D18" s="1"/>
      <c r="E18" s="1"/>
      <c r="F18" s="1"/>
      <c r="G18" s="1"/>
      <c r="H18" s="1"/>
    </row>
    <row r="19" ht="32" customHeight="1" spans="1:8" x14ac:dyDescent="0.25">
      <c r="A19" s="1" t="s">
        <v>28</v>
      </c>
      <c r="B19" s="1"/>
      <c r="C19" s="1" t="s">
        <v>29</v>
      </c>
      <c r="D19" s="1"/>
      <c r="E19" s="1"/>
      <c r="F19" s="1"/>
      <c r="G19" s="1"/>
      <c r="H19" s="1"/>
    </row>
    <row r="20" ht="26" customHeight="1" spans="1:8" x14ac:dyDescent="0.25">
      <c r="A20" s="1"/>
      <c r="B20" s="1"/>
      <c r="C20" s="1"/>
      <c r="D20" s="1"/>
      <c r="E20" s="1"/>
      <c r="F20" s="1"/>
      <c r="G20" s="1"/>
      <c r="H20" s="1"/>
    </row>
    <row r="21" ht="34" customHeight="1" spans="1:8" x14ac:dyDescent="0.25">
      <c r="A21" s="1" t="s">
        <v>30</v>
      </c>
      <c r="B21" s="1"/>
      <c r="C21" s="3" t="s">
        <v>31</v>
      </c>
      <c r="D21" s="3"/>
      <c r="E21" s="3"/>
      <c r="F21" s="3"/>
      <c r="G21" s="3"/>
      <c r="H21" s="3"/>
    </row>
    <row r="22" ht="26" customHeight="1" spans="1:8" x14ac:dyDescent="0.25">
      <c r="A22" s="1"/>
      <c r="B22" s="1"/>
      <c r="C22" s="1"/>
      <c r="D22" s="1"/>
      <c r="E22" s="1"/>
      <c r="F22" s="1"/>
      <c r="G22" s="1"/>
      <c r="H22" s="1"/>
    </row>
    <row r="23" ht="28" customHeight="1" spans="1:8" x14ac:dyDescent="0.25">
      <c r="A23" s="1" t="s">
        <v>32</v>
      </c>
      <c r="B23" s="1"/>
      <c r="C23" s="3"/>
      <c r="D23" s="3"/>
      <c r="E23" s="3"/>
      <c r="F23" s="3"/>
      <c r="G23" s="3"/>
      <c r="H23" s="3"/>
    </row>
    <row r="24" ht="28" customHeight="1" spans="1:8" x14ac:dyDescent="0.25">
      <c r="A24" s="1" t="s">
        <v>33</v>
      </c>
      <c r="B24" s="1"/>
      <c r="C24" s="3"/>
      <c r="D24" s="3"/>
      <c r="E24" s="3"/>
      <c r="F24" s="3"/>
      <c r="G24" s="3"/>
      <c r="H24" s="3"/>
    </row>
  </sheetData>
  <mergeCells count="30"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5:H15"/>
    <mergeCell ref="A19:B19"/>
    <mergeCell ref="C19:H19"/>
    <mergeCell ref="A21:B21"/>
    <mergeCell ref="C21:H21"/>
    <mergeCell ref="A23:B23"/>
    <mergeCell ref="C23:H23"/>
    <mergeCell ref="A24:B24"/>
    <mergeCell ref="C24:H24"/>
  </mergeCells>
  <dataValidations count="5">
    <dataValidation type="list" allowBlank="1" sqref="C11">
      <formula1>"07-01-055-01,07-01-055-12,09-08-007-01,09-08-002-08"</formula1>
    </dataValidation>
    <dataValidation type="list" allowBlank="1" sqref="C12">
      <formula1>"1,10,100"</formula1>
    </dataValidation>
    <dataValidation type="decimal" operator="greaterThanOrEqual" allowBlank="1" showErrorMessage="1" errorTitle="Проверьте число" error="Укажите число не меньше нуля." sqref="C17">
      <formula1>0</formula1>
    </dataValidation>
    <dataValidation type="decimal" operator="greaterThanOrEqual" allowBlank="1" showErrorMessage="1" errorTitle="Проверьте число" error="Укажите число не меньше нуля." sqref="E17:F17">
      <formula1>0</formula1>
    </dataValidation>
    <dataValidation type="decimal" operator="greaterThanOrEqual" allowBlank="1" showErrorMessage="1" errorTitle="Проверьте число" error="Укажите число не меньше нуля." sqref="H17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Монтаж ворот.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 showGridLines="0"/>
  </sheetViews>
  <sheetFormatPr defaultRowHeight="15" outlineLevelRow="0" outlineLevelCol="0" x14ac:dyDescent="55"/>
  <cols>
    <col min="1" max="1" width="11" customWidth="1"/>
    <col min="2" max="2" width="21" customWidth="1"/>
    <col min="3" max="3" width="47" customWidth="1"/>
    <col min="4" max="4" width="13" customWidth="1"/>
    <col min="5" max="5" width="47" customWidth="1"/>
    <col min="6" max="6" width="22" customWidth="1"/>
  </cols>
  <sheetData>
    <row r="1" ht="26" customHeight="1" spans="1:6" x14ac:dyDescent="0.25">
      <c r="A1" s="1"/>
      <c r="B1" s="1"/>
      <c r="C1" s="1"/>
      <c r="D1" s="1"/>
      <c r="E1" s="1"/>
      <c r="F1" s="1"/>
    </row>
    <row r="2" ht="28" customHeight="1" spans="1:6" x14ac:dyDescent="0.25">
      <c r="A2" s="2" t="s">
        <v>34</v>
      </c>
      <c r="B2" s="2"/>
      <c r="C2" s="2"/>
      <c r="D2" s="2"/>
      <c r="E2" s="2"/>
      <c r="F2" s="2"/>
    </row>
    <row r="3" ht="26" customHeight="1" spans="1:6" x14ac:dyDescent="0.25">
      <c r="A3" s="1"/>
      <c r="B3" s="1"/>
      <c r="C3" s="1"/>
      <c r="D3" s="1"/>
      <c r="E3" s="1"/>
      <c r="F3" s="1"/>
    </row>
    <row r="4" ht="34" customHeight="1" spans="1:6" x14ac:dyDescent="0.25">
      <c r="A4" s="6" t="s">
        <v>35</v>
      </c>
      <c r="B4" s="6" t="s">
        <v>36</v>
      </c>
      <c r="C4" s="6" t="s">
        <v>37</v>
      </c>
      <c r="D4" s="6" t="s">
        <v>38</v>
      </c>
      <c r="E4" s="6" t="s">
        <v>39</v>
      </c>
      <c r="F4" s="6" t="s">
        <v>40</v>
      </c>
    </row>
    <row r="5" ht="64" customHeight="1" spans="1:6" x14ac:dyDescent="0.25">
      <c r="A5" s="1" t="s">
        <v>41</v>
      </c>
      <c r="B5" s="1" t="s">
        <v>42</v>
      </c>
      <c r="C5" s="1" t="s">
        <v>43</v>
      </c>
      <c r="D5" s="1" t="s">
        <v>44</v>
      </c>
      <c r="E5" s="1" t="s">
        <v>45</v>
      </c>
      <c r="F5" s="1" t="s">
        <v>46</v>
      </c>
    </row>
    <row r="6" ht="64" customHeight="1" spans="1:6" x14ac:dyDescent="0.25">
      <c r="A6" s="1" t="s">
        <v>41</v>
      </c>
      <c r="B6" s="1" t="s">
        <v>14</v>
      </c>
      <c r="C6" s="1" t="s">
        <v>47</v>
      </c>
      <c r="D6" s="1" t="s">
        <v>44</v>
      </c>
      <c r="E6" s="1" t="s">
        <v>48</v>
      </c>
      <c r="F6" s="1" t="s">
        <v>46</v>
      </c>
    </row>
    <row r="7" ht="64" customHeight="1" spans="1:6" x14ac:dyDescent="0.25">
      <c r="A7" s="1" t="s">
        <v>41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46</v>
      </c>
    </row>
    <row r="8" ht="64" customHeight="1" spans="1:6" x14ac:dyDescent="0.25">
      <c r="A8" s="1" t="s">
        <v>41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46</v>
      </c>
    </row>
    <row r="9" ht="26" customHeight="1" spans="1:6" x14ac:dyDescent="0.25">
      <c r="A9" s="1"/>
      <c r="B9" s="1"/>
      <c r="C9" s="1"/>
      <c r="D9" s="1"/>
      <c r="E9" s="1"/>
      <c r="F9" s="1"/>
    </row>
    <row r="10" ht="36" customHeight="1" spans="1:6" x14ac:dyDescent="0.25">
      <c r="A10" s="1" t="s">
        <v>57</v>
      </c>
      <c r="B10" s="1" t="s">
        <v>58</v>
      </c>
      <c r="C10" s="1"/>
      <c r="D10" s="1"/>
      <c r="E10" s="1"/>
      <c r="F10" s="1"/>
    </row>
  </sheetData>
  <mergeCells count="2">
    <mergeCell ref="A2:F2"/>
    <mergeCell ref="B10:F10"/>
  </mergeCells>
  <hyperlinks>
    <hyperlink ref="F5" r:id="rId1"/>
    <hyperlink ref="F6" r:id="rId2"/>
    <hyperlink ref="F7" r:id="rId3"/>
    <hyperlink ref="F8" r:id="rId4"/>
  </hyperlinks>
  <pageMargins left="0.3" right="0.3" top="0.4" bottom="0.4" header="0.2" footer="0.2"/>
  <pageSetup paperSize="9" orientation="landscape" horizontalDpi="4294967295" verticalDpi="4294967295" scale="100" fitToWidth="1" fitToHeight="0"/>
  <headerFooter>
    <oddFooter>Монтаж ворот.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1" customWidth="1"/>
    <col min="3" max="3" width="18" customWidth="1"/>
    <col min="4" max="4" width="15" customWidth="1"/>
    <col min="5" max="5" width="20" customWidth="1"/>
    <col min="6" max="6" width="26" customWidth="1"/>
  </cols>
  <sheetData>
    <row r="1" ht="26" customHeight="1" spans="1:6" x14ac:dyDescent="0.25">
      <c r="A1" s="1"/>
      <c r="B1" s="1"/>
      <c r="C1" s="1"/>
      <c r="D1" s="1"/>
      <c r="E1" s="1"/>
      <c r="F1" s="1"/>
    </row>
    <row r="2" ht="28" customHeight="1" spans="1:6" x14ac:dyDescent="0.25">
      <c r="A2" s="2" t="s">
        <v>59</v>
      </c>
      <c r="B2" s="2"/>
      <c r="C2" s="2"/>
      <c r="D2" s="2"/>
      <c r="E2" s="2"/>
      <c r="F2" s="2"/>
    </row>
    <row r="3" ht="26" customHeight="1" spans="1:6" x14ac:dyDescent="0.25">
      <c r="A3" s="1"/>
      <c r="B3" s="1"/>
      <c r="C3" s="1"/>
      <c r="D3" s="1"/>
      <c r="E3" s="1"/>
      <c r="F3" s="1"/>
    </row>
    <row r="4" ht="28" customHeight="1" spans="1:6" x14ac:dyDescent="0.25">
      <c r="A4" s="1"/>
      <c r="B4" s="1" t="s">
        <v>60</v>
      </c>
      <c r="C4" s="10" t="str">
        <f>IF('ВОР'!C11="","",'ВОР'!C11)</f>
        <v>07-01-055-12</v>
      </c>
      <c r="D4" s="1"/>
      <c r="E4" s="1"/>
      <c r="F4" s="1"/>
    </row>
    <row r="5" ht="28" customHeight="1" spans="1:6" x14ac:dyDescent="0.25">
      <c r="A5" s="1"/>
      <c r="B5" s="1" t="s">
        <v>61</v>
      </c>
      <c r="C5" s="8">
        <f>IF('ВОР'!C17="","",'ВОР'!C17)</f>
        <v>2</v>
      </c>
      <c r="D5" s="1"/>
      <c r="E5" s="1"/>
      <c r="F5" s="1"/>
    </row>
    <row r="6" ht="28" customHeight="1" spans="1:6" x14ac:dyDescent="0.25">
      <c r="A6" s="1"/>
      <c r="B6" s="1" t="s">
        <v>15</v>
      </c>
      <c r="C6" s="8">
        <f>IF('ВОР'!C12="","",'ВОР'!C12)</f>
        <v>100</v>
      </c>
      <c r="D6" s="1"/>
      <c r="E6" s="1"/>
      <c r="F6" s="1"/>
    </row>
    <row r="7" ht="28" customHeight="1" spans="1:6" x14ac:dyDescent="0.25">
      <c r="A7" s="1"/>
      <c r="B7" s="1" t="s">
        <v>62</v>
      </c>
      <c r="C7" s="8">
        <f>IF(AND(COUNT(C5:C6)=2,C6&gt;0),C5/C6,"")</f>
        <v>0.02</v>
      </c>
      <c r="D7" s="1"/>
      <c r="E7" s="1"/>
      <c r="F7" s="1"/>
    </row>
    <row r="8" ht="26" customHeight="1" spans="1:6" x14ac:dyDescent="0.25">
      <c r="A8" s="1"/>
      <c r="B8" s="1"/>
      <c r="C8" s="1"/>
      <c r="D8" s="1"/>
      <c r="E8" s="1"/>
      <c r="F8" s="1"/>
    </row>
    <row r="9" ht="28" customHeight="1" spans="1:6" x14ac:dyDescent="0.25">
      <c r="A9" s="1"/>
      <c r="B9" s="1" t="s">
        <v>63</v>
      </c>
      <c r="C9" s="3" t="s">
        <v>64</v>
      </c>
      <c r="D9" s="1"/>
      <c r="E9" s="1"/>
      <c r="F9" s="1"/>
    </row>
    <row r="10" ht="28" customHeight="1" spans="1:6" x14ac:dyDescent="0.25">
      <c r="A10" s="1"/>
      <c r="B10" s="1" t="s">
        <v>65</v>
      </c>
      <c r="C10" s="3" t="s">
        <v>64</v>
      </c>
      <c r="D10" s="1"/>
      <c r="E10" s="1"/>
      <c r="F10" s="1"/>
    </row>
    <row r="11" ht="26" customHeight="1" spans="1:6" x14ac:dyDescent="0.25">
      <c r="A11" s="1"/>
      <c r="B11" s="1"/>
      <c r="C11" s="1"/>
      <c r="D11" s="1"/>
      <c r="E11" s="1"/>
      <c r="F11" s="1"/>
    </row>
    <row r="12" ht="34" customHeight="1" spans="1:6" x14ac:dyDescent="0.25">
      <c r="A12" s="6" t="s">
        <v>19</v>
      </c>
      <c r="B12" s="6" t="s">
        <v>66</v>
      </c>
      <c r="C12" s="6" t="s">
        <v>21</v>
      </c>
      <c r="D12" s="6" t="s">
        <v>22</v>
      </c>
      <c r="E12" s="6" t="s">
        <v>67</v>
      </c>
      <c r="F12" s="6" t="s">
        <v>68</v>
      </c>
    </row>
    <row r="13" ht="32" customHeight="1" spans="1:6" x14ac:dyDescent="0.25">
      <c r="A13" s="7">
        <v>1</v>
      </c>
      <c r="B13" s="1" t="s">
        <v>69</v>
      </c>
      <c r="C13" s="8">
        <f>IF(C7="","",C7)</f>
        <v>0.02</v>
      </c>
      <c r="D13" s="1" t="s">
        <v>70</v>
      </c>
      <c r="E13" s="11"/>
      <c r="F13" s="12" t="str">
        <f>IF(COUNT(C13,E13)=2,C13*E13,"")</f>
        <v/>
      </c>
    </row>
    <row r="14" ht="32" customHeight="1" spans="1:6" x14ac:dyDescent="0.25">
      <c r="A14" s="7">
        <v>2</v>
      </c>
      <c r="B14" s="1" t="s">
        <v>71</v>
      </c>
      <c r="C14" s="5">
        <v>2</v>
      </c>
      <c r="D14" s="1" t="s">
        <v>72</v>
      </c>
      <c r="E14" s="11"/>
      <c r="F14" s="12" t="str">
        <f>IF(COUNT(C14,E14)=2,C14*E14,"")</f>
        <v/>
      </c>
    </row>
    <row r="15" ht="36" customHeight="1" spans="1:6" x14ac:dyDescent="0.25">
      <c r="A15" s="7">
        <v>3</v>
      </c>
      <c r="B15" s="1" t="s">
        <v>73</v>
      </c>
      <c r="C15" s="9"/>
      <c r="D15" s="3"/>
      <c r="E15" s="11"/>
      <c r="F15" s="12" t="str">
        <f>IF(COUNT(C15,E15)=2,C15*E15,"")</f>
        <v/>
      </c>
    </row>
    <row r="16" ht="26" customHeight="1" spans="1:6" x14ac:dyDescent="0.25">
      <c r="A16" s="1"/>
      <c r="B16" s="1"/>
      <c r="C16" s="1"/>
      <c r="D16" s="1"/>
      <c r="E16" s="1"/>
      <c r="F16" s="1"/>
    </row>
    <row r="17" ht="36" customHeight="1" spans="1:6" x14ac:dyDescent="0.25">
      <c r="A17" s="1"/>
      <c r="B17" s="1" t="s">
        <v>74</v>
      </c>
      <c r="C17" s="13" t="str">
        <f>IF(AND(C9="Да",C10="Да"),IF(AND(COUNT(C13:C15)=3,COUNT(E13:E15)=3),SUM(F13:F15),"Заполните количества и цены"),"Проверьте поставку и цены")</f>
        <v>Проверьте поставку и цены</v>
      </c>
      <c r="D17" s="13"/>
      <c r="E17" s="13"/>
      <c r="F17" s="13"/>
    </row>
    <row r="18" ht="26" customHeight="1" spans="1:6" x14ac:dyDescent="0.25">
      <c r="A18" s="1"/>
      <c r="B18" s="1"/>
      <c r="C18" s="1"/>
      <c r="D18" s="1"/>
      <c r="E18" s="1"/>
      <c r="F18" s="1"/>
    </row>
    <row r="19" ht="38" customHeight="1" spans="1:6" x14ac:dyDescent="0.25">
      <c r="A19" s="1"/>
      <c r="B19" s="1" t="s">
        <v>75</v>
      </c>
      <c r="C19" s="1"/>
      <c r="D19" s="1"/>
      <c r="E19" s="1"/>
      <c r="F19" s="1"/>
    </row>
    <row r="20" ht="36" customHeight="1" spans="1:6" x14ac:dyDescent="0.25">
      <c r="A20" s="1"/>
      <c r="B20" s="1" t="s">
        <v>76</v>
      </c>
      <c r="C20" s="1"/>
      <c r="D20" s="1"/>
      <c r="E20" s="1"/>
      <c r="F20" s="1"/>
    </row>
  </sheetData>
  <mergeCells count="4">
    <mergeCell ref="A2:F2"/>
    <mergeCell ref="C17:F17"/>
    <mergeCell ref="B19:F19"/>
    <mergeCell ref="B20:F20"/>
  </mergeCells>
  <dataValidations count="4">
    <dataValidation type="list" sqref="C10">
      <formula1>"Да,Нет"</formula1>
    </dataValidation>
    <dataValidation type="decimal" operator="greaterThanOrEqual" allowBlank="1" showErrorMessage="1" errorTitle="Проверьте число" error="Укажите число не меньше нуля." sqref="C14:C15">
      <formula1>0</formula1>
    </dataValidation>
    <dataValidation type="list" sqref="C9:C10">
      <formula1>"Да,Нет"</formula1>
    </dataValidation>
    <dataValidation type="decimal" operator="greaterThanOrEqual" allowBlank="1" showErrorMessage="1" errorTitle="Проверьте число" error="Укажите число не меньше нуля." sqref="E13:E15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Монтаж ворот.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8" customWidth="1"/>
    <col min="3" max="3" width="24" customWidth="1"/>
    <col min="4" max="4" width="66" customWidth="1"/>
  </cols>
  <sheetData>
    <row r="1" ht="26" customHeight="1" spans="1:4" x14ac:dyDescent="0.25">
      <c r="A1" s="1"/>
      <c r="B1" s="1"/>
      <c r="C1" s="1"/>
      <c r="D1" s="1"/>
    </row>
    <row r="2" ht="28" customHeight="1" spans="1:4" x14ac:dyDescent="0.25">
      <c r="A2" s="2" t="s">
        <v>77</v>
      </c>
      <c r="B2" s="2"/>
      <c r="C2" s="2"/>
      <c r="D2" s="2"/>
    </row>
    <row r="3" ht="26" customHeight="1" spans="1:4" x14ac:dyDescent="0.25">
      <c r="A3" s="1"/>
      <c r="B3" s="1"/>
      <c r="C3" s="1"/>
      <c r="D3" s="1"/>
    </row>
    <row r="4" ht="34" customHeight="1" spans="1:4" x14ac:dyDescent="0.25">
      <c r="A4" s="6" t="s">
        <v>19</v>
      </c>
      <c r="B4" s="6" t="s">
        <v>78</v>
      </c>
      <c r="C4" s="6" t="s">
        <v>79</v>
      </c>
      <c r="D4" s="6" t="s">
        <v>80</v>
      </c>
    </row>
    <row r="5" ht="30" customHeight="1" spans="1:4" x14ac:dyDescent="0.25">
      <c r="A5" s="7">
        <v>1</v>
      </c>
      <c r="B5" s="1" t="s">
        <v>81</v>
      </c>
      <c r="C5" s="3"/>
      <c r="D5" s="3"/>
    </row>
    <row r="6" ht="30" customHeight="1" spans="1:4" x14ac:dyDescent="0.25">
      <c r="A6" s="7">
        <v>2</v>
      </c>
      <c r="B6" s="1" t="s">
        <v>82</v>
      </c>
      <c r="C6" s="3"/>
      <c r="D6" s="3"/>
    </row>
    <row r="7" ht="30" customHeight="1" spans="1:4" x14ac:dyDescent="0.25">
      <c r="A7" s="7">
        <v>3</v>
      </c>
      <c r="B7" s="1" t="s">
        <v>83</v>
      </c>
      <c r="C7" s="3"/>
      <c r="D7" s="3"/>
    </row>
    <row r="8" ht="40" customHeight="1" spans="1:4" x14ac:dyDescent="0.25">
      <c r="A8" s="7">
        <v>4</v>
      </c>
      <c r="B8" s="1" t="s">
        <v>84</v>
      </c>
      <c r="C8" s="3"/>
      <c r="D8" s="3"/>
    </row>
    <row r="9" ht="40" customHeight="1" spans="1:4" x14ac:dyDescent="0.25">
      <c r="A9" s="7">
        <v>5</v>
      </c>
      <c r="B9" s="1" t="s">
        <v>85</v>
      </c>
      <c r="C9" s="3"/>
      <c r="D9" s="3"/>
    </row>
    <row r="10" ht="30" customHeight="1" spans="1:4" x14ac:dyDescent="0.25">
      <c r="A10" s="7">
        <v>6</v>
      </c>
      <c r="B10" s="1" t="s">
        <v>86</v>
      </c>
      <c r="C10" s="3"/>
      <c r="D10" s="3"/>
    </row>
    <row r="11" ht="30" customHeight="1" spans="1:4" x14ac:dyDescent="0.25">
      <c r="A11" s="7">
        <v>7</v>
      </c>
      <c r="B11" s="1" t="s">
        <v>87</v>
      </c>
      <c r="C11" s="3"/>
      <c r="D11" s="3"/>
    </row>
    <row r="12" ht="30" customHeight="1" spans="1:4" x14ac:dyDescent="0.25">
      <c r="A12" s="7">
        <v>8</v>
      </c>
      <c r="B12" s="1" t="s">
        <v>88</v>
      </c>
      <c r="C12" s="3"/>
      <c r="D12" s="3"/>
    </row>
    <row r="13" ht="40" customHeight="1" spans="1:4" x14ac:dyDescent="0.25">
      <c r="A13" s="7">
        <v>9</v>
      </c>
      <c r="B13" s="1" t="s">
        <v>89</v>
      </c>
      <c r="C13" s="3"/>
      <c r="D13" s="3"/>
    </row>
    <row r="14" ht="30" customHeight="1" spans="1:4" x14ac:dyDescent="0.25">
      <c r="A14" s="7">
        <v>10</v>
      </c>
      <c r="B14" s="1" t="s">
        <v>90</v>
      </c>
      <c r="C14" s="3"/>
      <c r="D14" s="3"/>
    </row>
    <row r="15" ht="30" customHeight="1" spans="1:4" x14ac:dyDescent="0.25">
      <c r="A15" s="7">
        <v>11</v>
      </c>
      <c r="B15" s="1" t="s">
        <v>91</v>
      </c>
      <c r="C15" s="3"/>
      <c r="D15" s="3"/>
    </row>
    <row r="16" ht="30" customHeight="1" spans="1:4" x14ac:dyDescent="0.25">
      <c r="A16" s="7">
        <v>12</v>
      </c>
      <c r="B16" s="1" t="s">
        <v>92</v>
      </c>
      <c r="C16" s="3"/>
      <c r="D16" s="3"/>
    </row>
    <row r="17" ht="26" customHeight="1" spans="1:4" x14ac:dyDescent="0.25">
      <c r="A17" s="1"/>
      <c r="B17" s="1"/>
      <c r="C17" s="1"/>
      <c r="D17" s="1"/>
    </row>
    <row r="18" ht="36" customHeight="1" spans="1:4" x14ac:dyDescent="0.25">
      <c r="A18" s="1"/>
      <c r="B18" s="1" t="s">
        <v>93</v>
      </c>
      <c r="C18" s="1"/>
      <c r="D18" s="1"/>
    </row>
    <row r="19" ht="26" customHeight="1" spans="1:4" x14ac:dyDescent="0.25">
      <c r="A19" s="1"/>
      <c r="B19" s="1"/>
      <c r="C19" s="1"/>
      <c r="D19" s="1"/>
    </row>
    <row r="20" ht="28" customHeight="1" spans="1:4" x14ac:dyDescent="0.25">
      <c r="A20" s="1"/>
      <c r="B20" s="1" t="s">
        <v>94</v>
      </c>
      <c r="C20" s="8">
        <f>IF('Расчёт'!C7="","",'Расчёт'!C7)</f>
        <v>0.02</v>
      </c>
      <c r="D20" s="1"/>
    </row>
    <row r="21" ht="28" customHeight="1" spans="1:4" x14ac:dyDescent="0.25">
      <c r="A21" s="1"/>
      <c r="B21" s="1" t="s">
        <v>95</v>
      </c>
      <c r="C21" s="10" t="str">
        <f>'Расчёт'!C17</f>
        <v>Проверьте поставку и цены</v>
      </c>
      <c r="D21" s="10"/>
    </row>
  </sheetData>
  <mergeCells count="3">
    <mergeCell ref="A2:D2"/>
    <mergeCell ref="B18:D18"/>
    <mergeCell ref="C21:D21"/>
  </mergeCells>
  <dataValidations count="2">
    <dataValidation type="list" allowBlank="1" sqref="C10:C16">
      <formula1>"Проверено,Уточнить,Не применяется"</formula1>
    </dataValidation>
    <dataValidation type="list" allowBlank="1" sqref="C5:C16">
      <formula1>"Проверено,Уточнить,Не применяется"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Монтаж ворот.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