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Расход труда" state="visible" r:id="rId6"/>
  </sheets>
  <definedNames>
    <definedName name="_xlnm.Print_Area" localSheetId="0">'ВОР'!$A1:$E19</definedName>
    <definedName name="_xlnm.Print_Area" localSheetId="1">'Выбор норм'!$A1:$C20</definedName>
    <definedName name="_xlnm.Print_Titles" localSheetId="1">'Выбор норм'!$4:$4</definedName>
    <definedName name="_xlnm.Print_Area" localSheetId="2">'Расход труда'!$A1:$G17</definedName>
  </definedNames>
  <calcPr calcId="171027" fullCalcOnLoad="1"/>
</workbook>
</file>

<file path=xl/sharedStrings.xml><?xml version="1.0" encoding="utf-8"?>
<sst xmlns="http://schemas.openxmlformats.org/spreadsheetml/2006/main" count="77" uniqueCount="60">
  <si>
    <t>Ведомость монтажа светильников</t>
  </si>
  <si>
    <t>Регион / ценовая зона</t>
  </si>
  <si>
    <t>Расчётный период</t>
  </si>
  <si>
    <t>Редакция базы</t>
  </si>
  <si>
    <t>Жёлтые ячейки: исходные данные. Количество указывают в штуках.</t>
  </si>
  <si>
    <t>Шифр ГЭСНм</t>
  </si>
  <si>
    <t>Работа и способ подключения</t>
  </si>
  <si>
    <t>Количество, шт</t>
  </si>
  <si>
    <t>Объём, 100 шт</t>
  </si>
  <si>
    <t>Измеритель, шт</t>
  </si>
  <si>
    <t>08-03-608-01</t>
  </si>
  <si>
    <t>Панель в плитно-ячеистом потолке, подключение соединительными клеммами</t>
  </si>
  <si>
    <t>08-03-608-02</t>
  </si>
  <si>
    <t>Панель в плитно-ячеистом потолке, подключение к колодке светильника</t>
  </si>
  <si>
    <t>Потребность в светильниках по спецификации, шт</t>
  </si>
  <si>
    <t>Поставку и комплектацию сверяют с ресурсами нормы и паспортом.</t>
  </si>
  <si>
    <t>Установка в существующий плитно-ячеистый потолок, трасса уже выполнена.</t>
  </si>
  <si>
    <t>Бланк для ввода количества по двум способам подключения.</t>
  </si>
  <si>
    <t>Выбор норм на светодиодные светильники</t>
  </si>
  <si>
    <t>Прибор, основание и способ монтажа</t>
  </si>
  <si>
    <t>Измеритель</t>
  </si>
  <si>
    <t>Светильник светодиодный панельный, встраиваемый в подвесной потолок плитно-ячеистый, с подключением: соединительными клеммами</t>
  </si>
  <si>
    <t>100 шт</t>
  </si>
  <si>
    <t>Светильник светодиодный панельный, встраиваемый в подвесной потолок плитно-ячеистый, с подключением: к клеммной колодке светильника</t>
  </si>
  <si>
    <t>08-03-609-01</t>
  </si>
  <si>
    <t>Светильник светодиодный накладной и подвесной линейный с креплением на: монтажный лоток</t>
  </si>
  <si>
    <t>08-03-609-02</t>
  </si>
  <si>
    <t>Светильник светодиодный накладной и подвесной линейный с креплением на: бетонное основание (стена, потолок)</t>
  </si>
  <si>
    <t>08-03-609-03</t>
  </si>
  <si>
    <t>Светильник светодиодный накладной и подвесной линейный с креплением на: шпильках</t>
  </si>
  <si>
    <t>08-03-609-04</t>
  </si>
  <si>
    <t>Светильник светодиодный накладной и подвесной одиночный с креплением на: бетонное основание (стена, потолок)</t>
  </si>
  <si>
    <t>08-03-609-05</t>
  </si>
  <si>
    <t>Светильник светодиодный накладной и подвесной одиночный с креплением на: основание из керамических плиток</t>
  </si>
  <si>
    <t>08-03-610-01</t>
  </si>
  <si>
    <t>Светильник светодиодный точечный встраиваемый в подвесной потолок решетчатого (растрового) типа: квадратный</t>
  </si>
  <si>
    <t>08-03-610-02</t>
  </si>
  <si>
    <t>Светильник светодиодный точечный встраиваемый в подвесной потолок решетчатого (растрового) типа: круглый</t>
  </si>
  <si>
    <t>08-03-610-03</t>
  </si>
  <si>
    <t>Светильник светодиодный точечный встраиваемый в реечный алюминиевый потолок</t>
  </si>
  <si>
    <t>08-03-610-04</t>
  </si>
  <si>
    <t>Светильник светодиодный линейный встраиваемый в несущий профиль эксплуатируемого потолка для чистых помещений</t>
  </si>
  <si>
    <t>Основание</t>
  </si>
  <si>
    <t>ГЭСНм 81-03-08-2022 «Электротехнические установки», таблицы 08-03-608, 08-03-609 и 08-03-610.</t>
  </si>
  <si>
    <t>Госэкспертиза РТ, разъяснение от 03.04.2025 о прямых нормах на светодиодные светильники.</t>
  </si>
  <si>
    <t>Официальное разъяснение Госэкспертизы РТ</t>
  </si>
  <si>
    <t>При выборе сверяют принятую редакцию сборника и проектный узел.</t>
  </si>
  <si>
    <t>Ресурсный расчёт монтажа панелей</t>
  </si>
  <si>
    <t>Труд рабочих, чел.-ч. Стоимость и коэффициенты в этом фрагменте не рассчитаны.</t>
  </si>
  <si>
    <t>1-й разряд на 100 шт</t>
  </si>
  <si>
    <t>4-й разряд на 100 шт</t>
  </si>
  <si>
    <t>Труд 1-го разряда</t>
  </si>
  <si>
    <t>Труд 4-го разряда</t>
  </si>
  <si>
    <t>Всего, чел.-ч</t>
  </si>
  <si>
    <t>Итого труд</t>
  </si>
  <si>
    <t>Контроль одинакового подключения всех приборов</t>
  </si>
  <si>
    <t>Только клеммы</t>
  </si>
  <si>
    <t>Только колодка</t>
  </si>
  <si>
    <t>Затраты труда из ГЭСНм ФСНБ-2022. Человеко-часы не равны длительности работы бригады.</t>
  </si>
  <si>
    <t>Два контрольных варианта не прибавляют к итогу смешанного монтажа.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</si>
</sst>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color theme="1"/>
      <family val="2"/>
      <scheme val="minor"/>
      <sz val="11"/>
      <name val="Calibri"/>
    </font>
    <font>
      <b/>
      <color rgb="382A22"/>
      <sz val="14"/>
      <name val="Arial"/>
    </font>
    <font>
      <color rgb="382A22"/>
      <sz val="10"/>
      <name val="Arial"/>
    </font>
    <font>
      <b/>
      <color rgb="FFFFFF"/>
      <sz val="10"/>
      <name val="Arial"/>
    </font>
    <font>
      <b/>
      <color rgb="382A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1CC"/>
      </patternFill>
    </fill>
    <fill>
      <patternFill patternType="solid">
        <fgColor rgb="382A22"/>
      </patternFill>
    </fill>
  </fills>
  <borders count="2">
    <border>
      <left/>
      <right/>
      <top/>
      <bottom/>
      <diagonal/>
    </border>
    <border>
      <left/>
      <right/>
      <top style="thin">
        <color rgb="382A22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64" fontId="0" fillId="0" borderId="0" xfId="0" applyNumberFormat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gosekspertiza-rt.ru/press-center/news/vopros-otvet-kak-vybrat-rastsenku-dlya-montazha-svetodiodnogo-svetilnika-v-sme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8"/>
  <sheetViews>
    <sheetView workbookViewId="0" showGridLines="0"/>
  </sheetViews>
  <sheetFormatPr defaultRowHeight="22" outlineLevelRow="0" outlineLevelCol="0" x14ac:dyDescent="55" customHeight="1"/>
  <cols>
    <col min="1" max="1" width="20" customWidth="1"/>
    <col min="2" max="2" width="66" customWidth="1"/>
    <col min="3" max="3" width="17" customWidth="1"/>
    <col min="4" max="4" width="18" customWidth="1"/>
    <col min="5" max="5" width="19" customWidth="1"/>
  </cols>
  <sheetData>
    <row r="2" ht="28" customHeight="1" spans="1:1" x14ac:dyDescent="0.25">
      <c r="A2" s="1" t="s">
        <v>0</v>
      </c>
    </row>
    <row r="4" ht="30" customHeight="1" spans="1:2" x14ac:dyDescent="0.25">
      <c r="A4" s="2" t="s">
        <v>1</v>
      </c>
      <c r="B4" s="3"/>
    </row>
    <row r="5" ht="30" customHeight="1" spans="1:2" x14ac:dyDescent="0.25">
      <c r="A5" s="2" t="s">
        <v>2</v>
      </c>
      <c r="B5" s="3"/>
    </row>
    <row r="6" ht="30" customHeight="1" spans="1:2" x14ac:dyDescent="0.25">
      <c r="A6" s="2" t="s">
        <v>3</v>
      </c>
      <c r="B6" s="3"/>
    </row>
    <row r="8" spans="1:1" x14ac:dyDescent="0.25">
      <c r="A8" s="4" t="s">
        <v>4</v>
      </c>
    </row>
    <row r="10" ht="36" customHeight="1" spans="1:5" x14ac:dyDescent="0.25">
      <c r="A10" s="5" t="s">
        <v>5</v>
      </c>
      <c r="B10" s="5" t="s">
        <v>6</v>
      </c>
      <c r="C10" s="5" t="s">
        <v>7</v>
      </c>
      <c r="D10" s="5" t="s">
        <v>8</v>
      </c>
      <c r="E10" s="5" t="s">
        <v>9</v>
      </c>
    </row>
    <row r="11" ht="44" customHeight="1" spans="1:5" x14ac:dyDescent="0.25">
      <c r="A11" s="4" t="s">
        <v>10</v>
      </c>
      <c r="B11" s="2" t="s">
        <v>11</v>
      </c>
      <c r="C11" s="3"/>
      <c r="D11" s="6" t="str">
        <f>IF(C11="","",C11/E11)</f>
        <v/>
      </c>
      <c r="E11" s="7">
        <v>100</v>
      </c>
    </row>
    <row r="12" ht="44" customHeight="1" spans="1:5" x14ac:dyDescent="0.25">
      <c r="A12" s="4" t="s">
        <v>12</v>
      </c>
      <c r="B12" s="2" t="s">
        <v>13</v>
      </c>
      <c r="C12" s="3"/>
      <c r="D12" s="6" t="str">
        <f>IF(C12="","",C12/E12)</f>
        <v/>
      </c>
      <c r="E12" s="7">
        <v>100</v>
      </c>
    </row>
    <row r="14" spans="1:5" x14ac:dyDescent="0.25">
      <c r="A14" s="8"/>
      <c r="B14" s="9" t="s">
        <v>14</v>
      </c>
      <c r="C14" s="10" t="str">
        <f>IF(C11="","",IF(C12="","",SUM(C11:C12)))</f>
        <v/>
      </c>
      <c r="D14" s="8"/>
      <c r="E14" s="8"/>
    </row>
    <row r="16" ht="32" customHeight="1" spans="2:2" x14ac:dyDescent="0.25">
      <c r="B16" s="2" t="s">
        <v>15</v>
      </c>
    </row>
    <row r="17" ht="32" customHeight="1" spans="2:2" x14ac:dyDescent="0.25">
      <c r="B17" s="2" t="s">
        <v>16</v>
      </c>
    </row>
    <row r="18" ht="32" customHeight="1" spans="2:2" x14ac:dyDescent="0.25">
      <c r="B18" s="2" t="s">
        <v>17</v>
      </c>
    </row>
  </sheetData>
  <dataValidations count="1">
    <dataValidation type="whole" operator="greaterThanOrEqual" allowBlank="1" showErrorMessage="1" errorTitle="Количество приборов" error="Введите целое число от 0." sqref="C11:C12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workbookViewId="0" showGridLines="0">
      <pane ySplit="4" topLeftCell="A5" activePane="bottomLeft" state="frozen"/>
      <selection pane="bottomLeft"/>
    </sheetView>
  </sheetViews>
  <sheetFormatPr defaultRowHeight="22" outlineLevelRow="0" outlineLevelCol="0" x14ac:dyDescent="55" customHeight="1"/>
  <cols>
    <col min="1" max="1" width="20" customWidth="1"/>
    <col min="2" max="2" width="112" customWidth="1"/>
    <col min="3" max="3" width="17" customWidth="1"/>
  </cols>
  <sheetData>
    <row r="2" ht="28" customHeight="1" spans="1:1" x14ac:dyDescent="0.25">
      <c r="A2" s="1" t="s">
        <v>18</v>
      </c>
    </row>
    <row r="4" ht="36" customHeight="1" spans="1:3" x14ac:dyDescent="0.25">
      <c r="A4" s="5" t="s">
        <v>5</v>
      </c>
      <c r="B4" s="5" t="s">
        <v>19</v>
      </c>
      <c r="C4" s="5" t="s">
        <v>20</v>
      </c>
    </row>
    <row r="5" ht="38" customHeight="1" spans="1:3" x14ac:dyDescent="0.25">
      <c r="A5" s="4" t="s">
        <v>10</v>
      </c>
      <c r="B5" s="2" t="s">
        <v>21</v>
      </c>
      <c r="C5" s="4" t="s">
        <v>22</v>
      </c>
    </row>
    <row r="6" ht="38" customHeight="1" spans="1:3" x14ac:dyDescent="0.25">
      <c r="A6" s="4" t="s">
        <v>12</v>
      </c>
      <c r="B6" s="2" t="s">
        <v>23</v>
      </c>
      <c r="C6" s="4" t="s">
        <v>22</v>
      </c>
    </row>
    <row r="7" ht="38" customHeight="1" spans="1:3" x14ac:dyDescent="0.25">
      <c r="A7" s="4" t="s">
        <v>24</v>
      </c>
      <c r="B7" s="2" t="s">
        <v>25</v>
      </c>
      <c r="C7" s="4" t="s">
        <v>22</v>
      </c>
    </row>
    <row r="8" ht="38" customHeight="1" spans="1:3" x14ac:dyDescent="0.25">
      <c r="A8" s="4" t="s">
        <v>26</v>
      </c>
      <c r="B8" s="2" t="s">
        <v>27</v>
      </c>
      <c r="C8" s="4" t="s">
        <v>22</v>
      </c>
    </row>
    <row r="9" ht="38" customHeight="1" spans="1:3" x14ac:dyDescent="0.25">
      <c r="A9" s="4" t="s">
        <v>28</v>
      </c>
      <c r="B9" s="2" t="s">
        <v>29</v>
      </c>
      <c r="C9" s="4" t="s">
        <v>22</v>
      </c>
    </row>
    <row r="10" ht="38" customHeight="1" spans="1:3" x14ac:dyDescent="0.25">
      <c r="A10" s="4" t="s">
        <v>30</v>
      </c>
      <c r="B10" s="2" t="s">
        <v>31</v>
      </c>
      <c r="C10" s="4" t="s">
        <v>22</v>
      </c>
    </row>
    <row r="11" ht="38" customHeight="1" spans="1:3" x14ac:dyDescent="0.25">
      <c r="A11" s="4" t="s">
        <v>32</v>
      </c>
      <c r="B11" s="2" t="s">
        <v>33</v>
      </c>
      <c r="C11" s="4" t="s">
        <v>22</v>
      </c>
    </row>
    <row r="12" ht="38" customHeight="1" spans="1:3" x14ac:dyDescent="0.25">
      <c r="A12" s="4" t="s">
        <v>34</v>
      </c>
      <c r="B12" s="2" t="s">
        <v>35</v>
      </c>
      <c r="C12" s="4" t="s">
        <v>22</v>
      </c>
    </row>
    <row r="13" ht="38" customHeight="1" spans="1:3" x14ac:dyDescent="0.25">
      <c r="A13" s="4" t="s">
        <v>36</v>
      </c>
      <c r="B13" s="2" t="s">
        <v>37</v>
      </c>
      <c r="C13" s="4" t="s">
        <v>22</v>
      </c>
    </row>
    <row r="14" ht="38" customHeight="1" spans="1:3" x14ac:dyDescent="0.25">
      <c r="A14" s="4" t="s">
        <v>38</v>
      </c>
      <c r="B14" s="2" t="s">
        <v>39</v>
      </c>
      <c r="C14" s="4" t="s">
        <v>22</v>
      </c>
    </row>
    <row r="15" ht="38" customHeight="1" spans="1:3" x14ac:dyDescent="0.25">
      <c r="A15" s="4" t="s">
        <v>40</v>
      </c>
      <c r="B15" s="2" t="s">
        <v>41</v>
      </c>
      <c r="C15" s="4" t="s">
        <v>22</v>
      </c>
    </row>
    <row r="17" ht="32" customHeight="1" spans="1:2" x14ac:dyDescent="0.25">
      <c r="A17" s="4" t="s">
        <v>42</v>
      </c>
      <c r="B17" s="2" t="s">
        <v>43</v>
      </c>
    </row>
    <row r="18" ht="32" customHeight="1" spans="2:2" x14ac:dyDescent="0.25">
      <c r="B18" s="2" t="s">
        <v>44</v>
      </c>
    </row>
    <row r="19" spans="2:2" x14ac:dyDescent="0.25">
      <c r="B19" s="4" t="s">
        <v>45</v>
      </c>
    </row>
    <row r="20" ht="32" customHeight="1" spans="2:2" x14ac:dyDescent="0.25">
      <c r="B20" s="2" t="s">
        <v>46</v>
      </c>
    </row>
  </sheetData>
  <hyperlinks>
    <hyperlink ref="B19" r:id="rId1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workbookViewId="0" showGridLines="0"/>
  </sheetViews>
  <sheetFormatPr defaultRowHeight="22" outlineLevelRow="0" outlineLevelCol="0" x14ac:dyDescent="55" customHeight="1"/>
  <cols>
    <col min="1" max="1" width="20" customWidth="1"/>
    <col min="2" max="2" width="18" customWidth="1"/>
    <col min="3" max="7" width="20" customWidth="1"/>
  </cols>
  <sheetData>
    <row r="2" ht="28" customHeight="1" spans="1:1" x14ac:dyDescent="0.25">
      <c r="A2" s="1" t="s">
        <v>47</v>
      </c>
    </row>
    <row r="4" spans="1:1" x14ac:dyDescent="0.25">
      <c r="A4" s="4" t="s">
        <v>48</v>
      </c>
    </row>
    <row r="6" ht="36" customHeight="1" spans="1:7" x14ac:dyDescent="0.25">
      <c r="A6" s="5" t="s">
        <v>5</v>
      </c>
      <c r="B6" s="5" t="s">
        <v>8</v>
      </c>
      <c r="C6" s="5" t="s">
        <v>49</v>
      </c>
      <c r="D6" s="5" t="s">
        <v>50</v>
      </c>
      <c r="E6" s="5" t="s">
        <v>51</v>
      </c>
      <c r="F6" s="5" t="s">
        <v>52</v>
      </c>
      <c r="G6" s="5" t="s">
        <v>53</v>
      </c>
    </row>
    <row r="7" spans="1:7" x14ac:dyDescent="0.25">
      <c r="A7" s="4" t="s">
        <v>10</v>
      </c>
      <c r="B7" s="6" t="str">
        <f>IF('ВОР'!C11="","",'ВОР'!D11)</f>
        <v/>
      </c>
      <c r="C7" s="6">
        <v>0.41</v>
      </c>
      <c r="D7" s="6">
        <v>14.33</v>
      </c>
      <c r="E7" s="6" t="str">
        <f>IF(B7="","",B7*C7)</f>
        <v/>
      </c>
      <c r="F7" s="6" t="str">
        <f>IF(B7="","",B7*D7)</f>
        <v/>
      </c>
      <c r="G7" s="6" t="str">
        <f>IF(B7="","",SUM(E7:F7))</f>
        <v/>
      </c>
    </row>
    <row r="8" spans="1:7" x14ac:dyDescent="0.25">
      <c r="A8" s="4" t="s">
        <v>12</v>
      </c>
      <c r="B8" s="6" t="str">
        <f>IF('ВОР'!C12="","",'ВОР'!D12)</f>
        <v/>
      </c>
      <c r="C8" s="6">
        <v>0.41</v>
      </c>
      <c r="D8" s="6">
        <v>19.16</v>
      </c>
      <c r="E8" s="6" t="str">
        <f>IF(B8="","",B8*C8)</f>
        <v/>
      </c>
      <c r="F8" s="6" t="str">
        <f>IF(B8="","",B8*D8)</f>
        <v/>
      </c>
      <c r="G8" s="6" t="str">
        <f>IF(B8="","",SUM(E8:F8))</f>
        <v/>
      </c>
    </row>
    <row r="9" spans="2:7" x14ac:dyDescent="0.25">
      <c r="B9" s="11"/>
      <c r="C9" s="11"/>
      <c r="D9" s="11"/>
      <c r="E9" s="11"/>
      <c r="F9" s="11"/>
      <c r="G9" s="11"/>
    </row>
    <row r="10" spans="1:7" x14ac:dyDescent="0.25">
      <c r="A10" s="9" t="s">
        <v>54</v>
      </c>
      <c r="B10" s="12"/>
      <c r="C10" s="12"/>
      <c r="D10" s="12"/>
      <c r="E10" s="13" t="str">
        <f>IF(B7="","",IF(B8="","",SUM(E7:E8)))</f>
        <v/>
      </c>
      <c r="F10" s="13" t="str">
        <f>IF(B7="","",IF(B8="","",SUM(F7:F8)))</f>
        <v/>
      </c>
      <c r="G10" s="13" t="str">
        <f>IF(B7="","",IF(B8="","",SUM(G7:G8)))</f>
        <v/>
      </c>
    </row>
    <row r="11" spans="2:7" x14ac:dyDescent="0.25">
      <c r="B11" s="11"/>
      <c r="C11" s="11"/>
      <c r="D11" s="11"/>
      <c r="E11" s="11"/>
      <c r="F11" s="11"/>
      <c r="G11" s="11"/>
    </row>
    <row r="12" spans="1:7" x14ac:dyDescent="0.25">
      <c r="A12" s="4" t="s">
        <v>55</v>
      </c>
      <c r="B12" s="11"/>
      <c r="C12" s="11"/>
      <c r="D12" s="11"/>
      <c r="E12" s="11"/>
      <c r="F12" s="11"/>
      <c r="G12" s="11"/>
    </row>
    <row r="13" spans="1:7" x14ac:dyDescent="0.25">
      <c r="A13" s="4" t="s">
        <v>56</v>
      </c>
      <c r="B13" s="11"/>
      <c r="C13" s="11"/>
      <c r="D13" s="11"/>
      <c r="E13" s="11"/>
      <c r="F13" s="11"/>
      <c r="G13" s="6" t="str">
        <f>IF('ВОР'!C14="","",'ВОР'!C14/'ВОР'!E11*(C7+D7))</f>
        <v/>
      </c>
    </row>
    <row r="14" spans="1:7" x14ac:dyDescent="0.25">
      <c r="A14" s="4" t="s">
        <v>57</v>
      </c>
      <c r="B14" s="11"/>
      <c r="C14" s="11"/>
      <c r="D14" s="11"/>
      <c r="E14" s="11"/>
      <c r="F14" s="11"/>
      <c r="G14" s="6" t="str">
        <f>IF('ВОР'!C14="","",'ВОР'!C14/'ВОР'!E12*(C8+D8))</f>
        <v/>
      </c>
    </row>
    <row r="16" spans="1:1" x14ac:dyDescent="0.25">
      <c r="A16" s="4" t="s">
        <v>58</v>
      </c>
    </row>
    <row r="17" spans="1:1" x14ac:dyDescent="0.25">
      <c r="A17" s="4" t="s">
        <v>59</v>
      </c>
    </row>
  </sheetData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</vt:lpstr>
      <vt:lpstr>Расход труда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2026-10-05T16:45:33Z</dcterms:created>
  <dcterms:modified xsi:type="dcterms:W3CDTF">2026-10-05T16:45:33Z</dcterms:modified>
</cp:coreProperties>
</file>