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Подбор" state="visible" r:id="rId5"/>
    <sheet sheetId="3" name="Проверка состава" state="visible" r:id="rId6"/>
    <sheet sheetId="4" name="Ресурсы" state="visible" r:id="rId7"/>
    <sheet sheetId="5" name="ФЕРм-2020" state="visible" r:id="rId8"/>
    <sheet sheetId="6" name="Источники" state="visible" r:id="rId9"/>
  </sheets>
  <definedNames>
    <definedName name="_xlnm.Print_Area" localSheetId="0">'ВОР'!$A1:$M24</definedName>
    <definedName name="_xlnm.Print_Titles" localSheetId="0">'ВОР'!$15:$15</definedName>
    <definedName name="_xlnm.Print_Area" localSheetId="1">'Подбор'!$A1:$L16</definedName>
    <definedName name="_xlnm.Print_Titles" localSheetId="1">'Подбор'!$7:$7</definedName>
    <definedName name="_xlnm.Print_Area" localSheetId="2">'Проверка состава'!$A1:$F15</definedName>
    <definedName name="_xlnm.Print_Titles" localSheetId="2">'Проверка состава'!$7:$7</definedName>
    <definedName name="_xlnm.Print_Area" localSheetId="3">'Ресурсы'!$A1:$H20</definedName>
    <definedName name="_xlnm.Print_Titles" localSheetId="3">'Ресурсы'!$7:$7</definedName>
    <definedName name="_xlnm.Print_Area" localSheetId="4">'ФЕРм-2020'!$A1:$L14</definedName>
    <definedName name="_xlnm.Print_Titles" localSheetId="4">'ФЕРм-2020'!$7:$7</definedName>
    <definedName name="_xlnm.Print_Area" localSheetId="5">'Источники'!$A1:$E12</definedName>
    <definedName name="_xlnm.Print_Titles" localSheetId="5">'Источники'!$7:$7</definedName>
  </definedNames>
  <calcPr calcId="171027" fullCalcOnLoad="1"/>
</workbook>
</file>

<file path=xl/sharedStrings.xml><?xml version="1.0" encoding="utf-8"?>
<sst xmlns="http://schemas.openxmlformats.org/spreadsheetml/2006/main" count="269" uniqueCount="166">
  <si>
    <t>Бланк ВОР: монтаж СКУД и домофонии</t>
  </si>
  <si>
    <t>Заполните жёлтые поля по проекту. Делители и формулы на листе «Подбор» защищены. Пустой объём не равен нулю.</t>
  </si>
  <si>
    <t>Объект</t>
  </si>
  <si>
    <t>Адрес</t>
  </si>
  <si>
    <t>Шифр проекта</t>
  </si>
  <si>
    <t>Дата</t>
  </si>
  <si>
    <t>Редакция базы</t>
  </si>
  <si>
    <t>ГЭСНм-2022; пакет изменений укажите</t>
  </si>
  <si>
    <t>Составил</t>
  </si>
  <si>
    <t>Проверил</t>
  </si>
  <si>
    <t>№</t>
  </si>
  <si>
    <t>Зона / дверь</t>
  </si>
  <si>
    <t>Основание объёма</t>
  </si>
  <si>
    <t>Работа</t>
  </si>
  <si>
    <t>Модель</t>
  </si>
  <si>
    <t>Назначение</t>
  </si>
  <si>
    <t>Конструкция</t>
  </si>
  <si>
    <t>Масса, кг</t>
  </si>
  <si>
    <t>Лучи / сигналы / концы</t>
  </si>
  <si>
    <t>Способ прокладки</t>
  </si>
  <si>
    <t>Ед.</t>
  </si>
  <si>
    <t>Объём</t>
  </si>
  <si>
    <t>Примечание</t>
  </si>
  <si>
    <t>Система управления доступом с автоматическим запирающим устройством</t>
  </si>
  <si>
    <t>Автоматическое запирание</t>
  </si>
  <si>
    <t>Система в сборе</t>
  </si>
  <si>
    <t>шт</t>
  </si>
  <si>
    <t>Состав подтвердить по проекту</t>
  </si>
  <si>
    <t>Турникет роторный: полуростовой</t>
  </si>
  <si>
    <t>Контроль прохода</t>
  </si>
  <si>
    <t>Роторный полуростовой турникет</t>
  </si>
  <si>
    <t>Монтаж видеодомофона</t>
  </si>
  <si>
    <t>Видеодомофония</t>
  </si>
  <si>
    <t>Самостоятельные полные комплекты</t>
  </si>
  <si>
    <t>Монтаж блока вызова</t>
  </si>
  <si>
    <t>Вызов</t>
  </si>
  <si>
    <t>Самостоятельные блоки вызова</t>
  </si>
  <si>
    <t>Блоки не входят в полные комплекты других строк</t>
  </si>
  <si>
    <t>Монтаж домофона</t>
  </si>
  <si>
    <t>Домофония</t>
  </si>
  <si>
    <t>Самостоятельный полный комплект</t>
  </si>
  <si>
    <t>Кабельные трассы</t>
  </si>
  <si>
    <t>м</t>
  </si>
  <si>
    <t>Требуются исходные данные</t>
  </si>
  <si>
    <t>Поставка оборудования</t>
  </si>
  <si>
    <t>компл</t>
  </si>
  <si>
    <t>Самостоятельный контроллер</t>
  </si>
  <si>
    <t>Самостоятельная кнопка выхода</t>
  </si>
  <si>
    <t>Подбор и перевод измерителей</t>
  </si>
  <si>
    <t>Редактируйте объёмы на листе «ВОР». До проверки проектом статус «кандидат» не заменяют подтверждённым подбором. Количества разных норм не суммируют.</t>
  </si>
  <si>
    <t>№ ВОР</t>
  </si>
  <si>
    <t>База / редакция</t>
  </si>
  <si>
    <t>Шифр</t>
  </si>
  <si>
    <t>Название нормы</t>
  </si>
  <si>
    <t>Измеритель</t>
  </si>
  <si>
    <t>Делитель</t>
  </si>
  <si>
    <t>Объём ВОР</t>
  </si>
  <si>
    <t>Количество нормы</t>
  </si>
  <si>
    <t>Статус</t>
  </si>
  <si>
    <t>Основание выбора</t>
  </si>
  <si>
    <t>ГЭСНм-2022; редакцию уточнить</t>
  </si>
  <si>
    <t>10-10-006-01</t>
  </si>
  <si>
    <t>кандидат</t>
  </si>
  <si>
    <t>Сверить состав полного комплекта и место установки</t>
  </si>
  <si>
    <t>10-10-005-02</t>
  </si>
  <si>
    <t>10-10-007-02</t>
  </si>
  <si>
    <t>10 шт</t>
  </si>
  <si>
    <t>10-10-007-03</t>
  </si>
  <si>
    <t>10-10-007-01</t>
  </si>
  <si>
    <t>не подобрано</t>
  </si>
  <si>
    <t>Требуются спецификация и технология</t>
  </si>
  <si>
    <t>11-03-001-01</t>
  </si>
  <si>
    <t>Приборы, устанавливаемые на металлоконструкциях, щитах и пультах, масса: до 5 кг</t>
  </si>
  <si>
    <t>Прибор до 5 кг на щите или металлоконструкции</t>
  </si>
  <si>
    <t>08-01-081-04</t>
  </si>
  <si>
    <t>Аппарат (кнопка, ключ управления, замок электромагнитной блокировки, звуковой сигнал, сигнальная лампа) управления и сигнализации, количество подключаемых концов до 2: однопроволочного провода (жил кабеля)</t>
  </si>
  <si>
    <t>100 шт</t>
  </si>
  <si>
    <t>До двух концов однопроволочных жил; исключить повторный учёт</t>
  </si>
  <si>
    <t>Проверка повторного учёта операций</t>
  </si>
  <si>
    <t>Указывайте одно и то же место или систему в строке проверки. Сравнивайте полный комплект с отдельной строкой того же устройства.</t>
  </si>
  <si>
    <t>Место / система</t>
  </si>
  <si>
    <t>Операция</t>
  </si>
  <si>
    <t>В полном монтаже</t>
  </si>
  <si>
    <t>Отдельная строка</t>
  </si>
  <si>
    <t>Основание</t>
  </si>
  <si>
    <t>Результат проверки</t>
  </si>
  <si>
    <t>Блок вызова</t>
  </si>
  <si>
    <t>Состав выбранного полного монтажа</t>
  </si>
  <si>
    <t>Электромагнитный замок</t>
  </si>
  <si>
    <t>Кнопка открывания</t>
  </si>
  <si>
    <t>Коммутатор и блок питания</t>
  </si>
  <si>
    <t>Видеоразветвитель и монитор</t>
  </si>
  <si>
    <t>Настройка ключей и режимов</t>
  </si>
  <si>
    <t>Состав монтажной нормы, проект и программа испытаний</t>
  </si>
  <si>
    <t>Испытания системы</t>
  </si>
  <si>
    <t>Кабельная трасса</t>
  </si>
  <si>
    <t>Расход ресурсов по выбранным нормам</t>
  </si>
  <si>
    <t>Единицу ресурса сверяют по нормативному документу. Если единица не задана, расход по строке не рассчитывается. Общий итог для разных ресурсов не складывают.</t>
  </si>
  <si>
    <t>База / шифр</t>
  </si>
  <si>
    <t>Код ресурса</t>
  </si>
  <si>
    <t>Название</t>
  </si>
  <si>
    <t>Единица ресурса</t>
  </si>
  <si>
    <t>На измеритель нормы</t>
  </si>
  <si>
    <t>Расход по строке</t>
  </si>
  <si>
    <t>Проверка единицы</t>
  </si>
  <si>
    <t>ГЭСНм-2022 / 10-10-006-01</t>
  </si>
  <si>
    <t>1-100-47</t>
  </si>
  <si>
    <t>Средний разряд работы 4,7</t>
  </si>
  <si>
    <t>До расчёта требуется уточнить единицу</t>
  </si>
  <si>
    <t>01.7.03.04-0001</t>
  </si>
  <si>
    <t>Электроэнергия</t>
  </si>
  <si>
    <t>кВт-ч</t>
  </si>
  <si>
    <t>Единица задана нормой</t>
  </si>
  <si>
    <t>ГЭСНм-2022 / 10-10-005-02</t>
  </si>
  <si>
    <t>1-100-49</t>
  </si>
  <si>
    <t>Средний разряд работы 4,9</t>
  </si>
  <si>
    <t>ГЭСНм-2022 / 10-10-007-02</t>
  </si>
  <si>
    <t>1-100-41</t>
  </si>
  <si>
    <t>Средний разряд работы 4,1</t>
  </si>
  <si>
    <t>91.14.02-001</t>
  </si>
  <si>
    <t>Автомобили бортовые, грузоподъемность до 5 т</t>
  </si>
  <si>
    <t>маш.-ч</t>
  </si>
  <si>
    <t>ГЭСНм-2022 / 10-10-007-03</t>
  </si>
  <si>
    <t>2-100-02</t>
  </si>
  <si>
    <t>Рабочий 2 разряда</t>
  </si>
  <si>
    <t>чел.-ч</t>
  </si>
  <si>
    <t>2-100-05</t>
  </si>
  <si>
    <t>Рабочий 5 разряда</t>
  </si>
  <si>
    <t>2-100-06</t>
  </si>
  <si>
    <t>Рабочий 6 разряда</t>
  </si>
  <si>
    <t>ГЭСНм-2022 / 10-10-007-01</t>
  </si>
  <si>
    <t>ФЕРм-2020: базисные прямые затраты</t>
  </si>
  <si>
    <t>Базисный уровень цен 2001 года. Итог только по четырём выбранным расценкам. Монтаж блока вызова, поставка, трассы, ПНР, НР и СП в этот итог не входят.</t>
  </si>
  <si>
    <t>Шифр ФЕРм</t>
  </si>
  <si>
    <t>ОЗП на норму, руб.</t>
  </si>
  <si>
    <t>ЭМ на норму, руб.</t>
  </si>
  <si>
    <t>Материалы на норму, руб.</t>
  </si>
  <si>
    <t>Прямые на норму, руб.</t>
  </si>
  <si>
    <t>Прямые по строке, руб.</t>
  </si>
  <si>
    <t>Самостоятельный блок вызова: расценка не подобрана</t>
  </si>
  <si>
    <t>Итого по четырём выбранным расценкам</t>
  </si>
  <si>
    <t>Источники и основания проверки</t>
  </si>
  <si>
    <t>Редакцию норм и применимость к проектной комплектации фиксирует проверяющий сметчик. Учебные количества не заменяют проектную ВОР.</t>
  </si>
  <si>
    <t>Документ / таблица</t>
  </si>
  <si>
    <t>Что подтверждает</t>
  </si>
  <si>
    <t>Дата проверки</t>
  </si>
  <si>
    <t>Условие применения</t>
  </si>
  <si>
    <t>ГЭСНм-2022: таблицы 10-10-005, 10-10-006, 10-10-007</t>
  </si>
  <si>
    <t>Названия норм, измерители и состав монтажных операций</t>
  </si>
  <si>
    <t>/spravochnik/gesnm-2022/10-10-007/</t>
  </si>
  <si>
    <t>Сверить комплектацию и принятую редакцию</t>
  </si>
  <si>
    <t>ФЕРм-2020: таблицы 10-10-005, 10-10-006, 10-10-007</t>
  </si>
  <si>
    <t>Измеритель шт и базисные прямые затраты выбранных четырёх позиций</t>
  </si>
  <si>
    <t>/spravochnik/ferm/10-10-007/</t>
  </si>
  <si>
    <t>Уровень цен 2001 года; отдельный расчёт</t>
  </si>
  <si>
    <t>Госэкспертиза Татарстана: разъяснение к п. 1.10.115 ГЭСНм10 и п. 122 Методики № 421/пр</t>
  </si>
  <si>
    <t>Монтаж и испытания указанных ОПС; задание, график и программа ПНР</t>
  </si>
  <si>
    <t>https://www.gosekspertiza-rt.ru/frequent-questions/</t>
  </si>
  <si>
    <t>Не переносить автоматически на любую СКУД</t>
  </si>
  <si>
    <t>Главгосэкспертиза России: приказ от 15.05.2026 № 301/пр</t>
  </si>
  <si>
    <t>Применение 18-го пакета изменений ФСНБ-2022 с 25.05.2026</t>
  </si>
  <si>
    <t>https://edu.gge.ru/news/ocherednye-dopolneniya-i-izmeneniya-k-fsnb-2022/</t>
  </si>
  <si>
    <t>Указать редакцию выбранной нормы</t>
  </si>
  <si>
    <t>Учебная ВОР административного здания</t>
  </si>
  <si>
    <t>Пять независимых строк и условные физические количества</t>
  </si>
  <si>
    <t>Замена исходных данных на листе ВОР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</si>
</sst>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###"/>
    <numFmt numFmtId="166" formatCode="0.####"/>
  </numFmts>
  <fonts count="5" x14ac:knownFonts="1">
    <font>
      <color theme="1"/>
      <family val="2"/>
      <scheme val="minor"/>
      <sz val="11"/>
      <name val="Calibri"/>
    </font>
    <font>
      <b/>
      <color rgb="50382B"/>
      <sz val="14"/>
      <name val="Arial"/>
    </font>
    <font>
      <color rgb="302B27"/>
      <sz val="10"/>
      <name val="Arial"/>
    </font>
    <font>
      <b/>
      <color rgb="FFFFFF"/>
      <sz val="10"/>
      <name val="Arial"/>
    </font>
    <font>
      <b/>
      <color rgb="50382B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3D6"/>
      </patternFill>
    </fill>
    <fill>
      <patternFill patternType="solid">
        <fgColor rgb="50382B"/>
      </patternFill>
    </fill>
  </fills>
  <borders count="2">
    <border>
      <left/>
      <right/>
      <top/>
      <bottom/>
      <diagonal/>
    </border>
    <border>
      <left/>
      <right/>
      <top/>
      <bottom style="hair">
        <color rgb="DDD5C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left" vertical="center" wrapText="1"/>
    </xf>
    <xf numFmtId="164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165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3" borderId="0" xfId="0" applyFont="1" applyFill="1" applyAlignment="1">
      <alignment horizontal="center" vertical="center" wrapText="1"/>
    </xf>
    <xf numFmtId="0" fontId="2" fillId="0" borderId="1" xfId="0" applyFont="1" applyBorder="1" applyAlignment="1" applyProtection="1">
      <alignment horizontal="righ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 applyProtection="1">
      <alignment horizontal="left" vertical="center" wrapText="1"/>
    </xf>
    <xf numFmtId="166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left" vertical="center" wrapText="1"/>
    </xf>
    <xf numFmtId="0" fontId="4" fillId="0" borderId="0" xfId="0" applyFont="1"/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1">
    <dxf>
      <font>
        <color rgb="9C2525"/>
      </font>
      <fill>
        <patternFill patternType="solid">
          <fgColor rgb="FCE4E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"/>
  <sheetViews>
    <sheetView workbookViewId="0" showGridLines="0">
      <pane xSplit="1" ySplit="15" topLeftCell="B16" activePane="bottomRight" state="frozen"/>
      <selection pane="bottomRight"/>
    </sheetView>
  </sheetViews>
  <sheetFormatPr defaultRowHeight="26" outlineLevelRow="0" outlineLevelCol="0" x14ac:dyDescent="55" customHeight="1"/>
  <cols>
    <col min="1" max="1" width="6" customWidth="1"/>
    <col min="2" max="2" width="24" customWidth="1"/>
    <col min="3" max="3" width="28" customWidth="1"/>
    <col min="4" max="4" width="48" customWidth="1"/>
    <col min="5" max="5" width="20" customWidth="1"/>
    <col min="6" max="6" width="26" customWidth="1"/>
    <col min="7" max="7" width="32" customWidth="1"/>
    <col min="8" max="8" width="12" customWidth="1"/>
    <col min="9" max="9" width="22" customWidth="1"/>
    <col min="10" max="10" width="26" customWidth="1"/>
    <col min="11" max="11" width="10" customWidth="1"/>
    <col min="12" max="12" width="12" customWidth="1"/>
    <col min="13" max="13" width="40" customWidth="1"/>
  </cols>
  <sheetData>
    <row r="1" ht="28" customHeight="1" spans="1:1" x14ac:dyDescent="0.25">
      <c r="A1" s="1" t="s">
        <v>0</v>
      </c>
    </row>
    <row r="3" ht="36" customHeight="1" spans="1:13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5" spans="1:7" x14ac:dyDescent="0.25">
      <c r="A5" s="3"/>
      <c r="B5" s="3" t="s">
        <v>2</v>
      </c>
      <c r="C5" s="3"/>
      <c r="D5" s="4"/>
      <c r="E5" s="4"/>
      <c r="F5" s="4"/>
      <c r="G5" s="4"/>
    </row>
    <row r="6" spans="1:7" x14ac:dyDescent="0.25">
      <c r="A6" s="3"/>
      <c r="B6" s="3" t="s">
        <v>3</v>
      </c>
      <c r="C6" s="3"/>
      <c r="D6" s="4"/>
      <c r="E6" s="4"/>
      <c r="F6" s="4"/>
      <c r="G6" s="4"/>
    </row>
    <row r="7" spans="1:7" x14ac:dyDescent="0.25">
      <c r="A7" s="3"/>
      <c r="B7" s="3" t="s">
        <v>4</v>
      </c>
      <c r="C7" s="3"/>
      <c r="D7" s="4"/>
      <c r="E7" s="4"/>
      <c r="F7" s="4"/>
      <c r="G7" s="4"/>
    </row>
    <row r="8" spans="1:7" x14ac:dyDescent="0.25">
      <c r="A8" s="5"/>
      <c r="B8" s="5" t="s">
        <v>5</v>
      </c>
      <c r="C8" s="5"/>
      <c r="D8" s="6"/>
      <c r="E8" s="6"/>
      <c r="F8" s="6"/>
      <c r="G8" s="6"/>
    </row>
    <row r="9" spans="1:7" x14ac:dyDescent="0.25">
      <c r="A9" s="5"/>
      <c r="B9" s="5" t="s">
        <v>6</v>
      </c>
      <c r="C9" s="5"/>
      <c r="D9" s="7" t="s">
        <v>7</v>
      </c>
      <c r="E9" s="7"/>
      <c r="F9" s="7"/>
      <c r="G9" s="7"/>
    </row>
    <row r="10" spans="1:7" x14ac:dyDescent="0.25">
      <c r="A10" s="5"/>
      <c r="B10" s="5" t="s">
        <v>8</v>
      </c>
      <c r="C10" s="5"/>
      <c r="D10" s="7"/>
      <c r="E10" s="7"/>
      <c r="F10" s="7"/>
      <c r="G10" s="7"/>
    </row>
    <row r="11" spans="1:7" x14ac:dyDescent="0.25">
      <c r="A11" s="5"/>
      <c r="B11" s="5" t="s">
        <v>9</v>
      </c>
      <c r="C11" s="5"/>
      <c r="D11" s="7"/>
      <c r="E11" s="7"/>
      <c r="F11" s="7"/>
      <c r="G11" s="7"/>
    </row>
    <row r="15" ht="48" customHeight="1" spans="1:13" x14ac:dyDescent="0.25">
      <c r="A15" s="8" t="s">
        <v>10</v>
      </c>
      <c r="B15" s="8" t="s">
        <v>11</v>
      </c>
      <c r="C15" s="8" t="s">
        <v>12</v>
      </c>
      <c r="D15" s="8" t="s">
        <v>13</v>
      </c>
      <c r="E15" s="8" t="s">
        <v>14</v>
      </c>
      <c r="F15" s="8" t="s">
        <v>15</v>
      </c>
      <c r="G15" s="8" t="s">
        <v>16</v>
      </c>
      <c r="H15" s="8" t="s">
        <v>17</v>
      </c>
      <c r="I15" s="8" t="s">
        <v>18</v>
      </c>
      <c r="J15" s="8" t="s">
        <v>19</v>
      </c>
      <c r="K15" s="8" t="s">
        <v>20</v>
      </c>
      <c r="L15" s="8" t="s">
        <v>21</v>
      </c>
      <c r="M15" s="8" t="s">
        <v>22</v>
      </c>
    </row>
    <row r="16" ht="72" customHeight="1" spans="1:13" x14ac:dyDescent="0.25">
      <c r="A16" s="9">
        <v>1</v>
      </c>
      <c r="B16" s="7"/>
      <c r="C16" s="7"/>
      <c r="D16" s="5" t="s">
        <v>23</v>
      </c>
      <c r="E16" s="7"/>
      <c r="F16" s="7" t="s">
        <v>24</v>
      </c>
      <c r="G16" s="7" t="s">
        <v>25</v>
      </c>
      <c r="H16" s="10"/>
      <c r="I16" s="7"/>
      <c r="J16" s="7"/>
      <c r="K16" s="5" t="s">
        <v>26</v>
      </c>
      <c r="L16" s="10"/>
      <c r="M16" s="7" t="s">
        <v>27</v>
      </c>
    </row>
    <row r="17" ht="72" customHeight="1" spans="1:13" x14ac:dyDescent="0.25">
      <c r="A17" s="9">
        <v>2</v>
      </c>
      <c r="B17" s="7"/>
      <c r="C17" s="7"/>
      <c r="D17" s="5" t="s">
        <v>28</v>
      </c>
      <c r="E17" s="7"/>
      <c r="F17" s="7" t="s">
        <v>29</v>
      </c>
      <c r="G17" s="7" t="s">
        <v>30</v>
      </c>
      <c r="H17" s="10"/>
      <c r="I17" s="7"/>
      <c r="J17" s="7"/>
      <c r="K17" s="5" t="s">
        <v>26</v>
      </c>
      <c r="L17" s="10"/>
      <c r="M17" s="7" t="s">
        <v>27</v>
      </c>
    </row>
    <row r="18" ht="72" customHeight="1" spans="1:13" x14ac:dyDescent="0.25">
      <c r="A18" s="9">
        <v>3</v>
      </c>
      <c r="B18" s="7"/>
      <c r="C18" s="7"/>
      <c r="D18" s="5" t="s">
        <v>31</v>
      </c>
      <c r="E18" s="7"/>
      <c r="F18" s="7" t="s">
        <v>32</v>
      </c>
      <c r="G18" s="7" t="s">
        <v>33</v>
      </c>
      <c r="H18" s="10"/>
      <c r="I18" s="7"/>
      <c r="J18" s="7"/>
      <c r="K18" s="5" t="s">
        <v>26</v>
      </c>
      <c r="L18" s="10"/>
      <c r="M18" s="7" t="s">
        <v>27</v>
      </c>
    </row>
    <row r="19" ht="72" customHeight="1" spans="1:13" x14ac:dyDescent="0.25">
      <c r="A19" s="9">
        <v>4</v>
      </c>
      <c r="B19" s="7"/>
      <c r="C19" s="7"/>
      <c r="D19" s="5" t="s">
        <v>34</v>
      </c>
      <c r="E19" s="7"/>
      <c r="F19" s="7" t="s">
        <v>35</v>
      </c>
      <c r="G19" s="7" t="s">
        <v>36</v>
      </c>
      <c r="H19" s="10"/>
      <c r="I19" s="7"/>
      <c r="J19" s="7"/>
      <c r="K19" s="5" t="s">
        <v>26</v>
      </c>
      <c r="L19" s="10"/>
      <c r="M19" s="7" t="s">
        <v>37</v>
      </c>
    </row>
    <row r="20" ht="72" customHeight="1" spans="1:13" x14ac:dyDescent="0.25">
      <c r="A20" s="9">
        <v>5</v>
      </c>
      <c r="B20" s="7"/>
      <c r="C20" s="7"/>
      <c r="D20" s="5" t="s">
        <v>38</v>
      </c>
      <c r="E20" s="7"/>
      <c r="F20" s="7" t="s">
        <v>39</v>
      </c>
      <c r="G20" s="7" t="s">
        <v>40</v>
      </c>
      <c r="H20" s="10"/>
      <c r="I20" s="7"/>
      <c r="J20" s="7"/>
      <c r="K20" s="5" t="s">
        <v>26</v>
      </c>
      <c r="L20" s="10"/>
      <c r="M20" s="7" t="s">
        <v>27</v>
      </c>
    </row>
    <row r="21" ht="60" customHeight="1" spans="1:13" x14ac:dyDescent="0.25">
      <c r="A21" s="9">
        <v>6</v>
      </c>
      <c r="B21" s="7"/>
      <c r="C21" s="7"/>
      <c r="D21" s="5" t="s">
        <v>41</v>
      </c>
      <c r="E21" s="7"/>
      <c r="F21" s="7"/>
      <c r="G21" s="7"/>
      <c r="H21" s="10"/>
      <c r="I21" s="7"/>
      <c r="J21" s="7"/>
      <c r="K21" s="5" t="s">
        <v>42</v>
      </c>
      <c r="L21" s="10"/>
      <c r="M21" s="7" t="s">
        <v>43</v>
      </c>
    </row>
    <row r="22" ht="60" customHeight="1" spans="1:13" x14ac:dyDescent="0.25">
      <c r="A22" s="9">
        <v>7</v>
      </c>
      <c r="B22" s="7"/>
      <c r="C22" s="7"/>
      <c r="D22" s="5" t="s">
        <v>44</v>
      </c>
      <c r="E22" s="7"/>
      <c r="F22" s="7"/>
      <c r="G22" s="7"/>
      <c r="H22" s="10"/>
      <c r="I22" s="7"/>
      <c r="J22" s="7"/>
      <c r="K22" s="5" t="s">
        <v>45</v>
      </c>
      <c r="L22" s="10"/>
      <c r="M22" s="7" t="s">
        <v>43</v>
      </c>
    </row>
    <row r="23" ht="60" customHeight="1" spans="1:13" x14ac:dyDescent="0.25">
      <c r="A23" s="9">
        <v>8</v>
      </c>
      <c r="B23" s="7"/>
      <c r="C23" s="7"/>
      <c r="D23" s="5" t="s">
        <v>46</v>
      </c>
      <c r="E23" s="7"/>
      <c r="F23" s="7"/>
      <c r="G23" s="7"/>
      <c r="H23" s="10"/>
      <c r="I23" s="7"/>
      <c r="J23" s="7"/>
      <c r="K23" s="5" t="s">
        <v>26</v>
      </c>
      <c r="L23" s="10"/>
      <c r="M23" s="7" t="s">
        <v>43</v>
      </c>
    </row>
    <row r="24" ht="60" customHeight="1" spans="1:13" x14ac:dyDescent="0.25">
      <c r="A24" s="9">
        <v>9</v>
      </c>
      <c r="B24" s="7"/>
      <c r="C24" s="7"/>
      <c r="D24" s="5" t="s">
        <v>47</v>
      </c>
      <c r="E24" s="7"/>
      <c r="F24" s="7"/>
      <c r="G24" s="7"/>
      <c r="H24" s="10"/>
      <c r="I24" s="7"/>
      <c r="J24" s="7"/>
      <c r="K24" s="5" t="s">
        <v>26</v>
      </c>
      <c r="L24" s="10"/>
      <c r="M24" s="7" t="s">
        <v>43</v>
      </c>
    </row>
  </sheetData>
  <sheetProtection sheet="1" autoFilter="0"/>
  <autoFilter ref="A15:M15"/>
  <mergeCells count="8">
    <mergeCell ref="A3:M3"/>
    <mergeCell ref="D5:G5"/>
    <mergeCell ref="D6:G6"/>
    <mergeCell ref="D7:G7"/>
    <mergeCell ref="D8:G8"/>
    <mergeCell ref="D9:G9"/>
    <mergeCell ref="D10:G10"/>
    <mergeCell ref="D11:G11"/>
  </mergeCells>
  <dataValidations count="2">
    <dataValidation type="decimal" operator="greaterThanOrEqual" allowBlank="1" showErrorMessage="1" errorTitle="Проверьте объём" error="Введите число не меньше нуля либо оставьте поле пустым." sqref="H16:H24">
      <formula1>0</formula1>
    </dataValidation>
    <dataValidation type="decimal" operator="greaterThanOrEqual" allowBlank="1" showErrorMessage="1" errorTitle="Проверьте объём" error="Введите число не меньше нуля либо оставьте поле пустым." sqref="L16:L24">
      <formula1>0</formula1>
    </dataValidation>
  </dataValidations>
  <pageMargins left="0.7" right="0.7" top="0.75" bottom="0.75" header="0.3" footer="0.3"/>
  <pageSetup paperSize="8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workbookViewId="0" showGridLines="0">
      <pane xSplit="1" ySplit="7" topLeftCell="B8" activePane="bottomRight" state="frozen"/>
      <selection pane="bottomRight"/>
    </sheetView>
  </sheetViews>
  <sheetFormatPr defaultRowHeight="26" outlineLevelRow="0" outlineLevelCol="0" x14ac:dyDescent="55" customHeight="1"/>
  <cols>
    <col min="2" max="2" width="25" customWidth="1"/>
    <col min="3" max="3" width="20" customWidth="1"/>
    <col min="4" max="4" width="62" customWidth="1"/>
    <col min="5" max="5" width="14" customWidth="1"/>
    <col min="6" max="6" width="12" customWidth="1"/>
    <col min="7" max="7" width="14" customWidth="1"/>
    <col min="8" max="8" width="16" customWidth="1"/>
    <col min="9" max="9" width="25" customWidth="1"/>
    <col min="10" max="10" width="42" customWidth="1"/>
    <col min="11" max="11" width="22" customWidth="1"/>
    <col min="12" max="12" width="15" customWidth="1"/>
  </cols>
  <sheetData>
    <row r="1" ht="28" customHeight="1" spans="1:1" x14ac:dyDescent="0.25">
      <c r="A1" s="1" t="s">
        <v>48</v>
      </c>
    </row>
    <row r="3" ht="36" customHeight="1" spans="1:12" x14ac:dyDescent="0.25">
      <c r="A3" s="2" t="s">
        <v>49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7" ht="48" customHeight="1" spans="1:12" x14ac:dyDescent="0.25">
      <c r="A7" s="11" t="s">
        <v>50</v>
      </c>
      <c r="B7" s="11" t="s">
        <v>51</v>
      </c>
      <c r="C7" s="11" t="s">
        <v>52</v>
      </c>
      <c r="D7" s="11" t="s">
        <v>53</v>
      </c>
      <c r="E7" s="11" t="s">
        <v>54</v>
      </c>
      <c r="F7" s="11" t="s">
        <v>55</v>
      </c>
      <c r="G7" s="11" t="s">
        <v>56</v>
      </c>
      <c r="H7" s="11" t="s">
        <v>57</v>
      </c>
      <c r="I7" s="11" t="s">
        <v>58</v>
      </c>
      <c r="J7" s="11" t="s">
        <v>59</v>
      </c>
      <c r="K7" s="11" t="s">
        <v>9</v>
      </c>
      <c r="L7" s="11" t="s">
        <v>5</v>
      </c>
    </row>
    <row r="8" ht="90" customHeight="1" spans="1:12" x14ac:dyDescent="0.25">
      <c r="A8" s="9">
        <v>1</v>
      </c>
      <c r="B8" s="7" t="s">
        <v>60</v>
      </c>
      <c r="C8" s="5" t="s">
        <v>61</v>
      </c>
      <c r="D8" s="5" t="s">
        <v>23</v>
      </c>
      <c r="E8" s="5" t="s">
        <v>26</v>
      </c>
      <c r="F8" s="12">
        <v>1</v>
      </c>
      <c r="G8" s="9" t="str">
        <f>IF('ВОР'!L16="","",'ВОР'!L16)</f>
        <v/>
      </c>
      <c r="H8" s="13" t="str">
        <f>IF(OR(G8="",F8=""),"",G8/F8)</f>
        <v/>
      </c>
      <c r="I8" s="7" t="s">
        <v>62</v>
      </c>
      <c r="J8" s="7" t="s">
        <v>63</v>
      </c>
      <c r="K8" s="7"/>
      <c r="L8" s="6"/>
    </row>
    <row r="9" ht="90" customHeight="1" spans="1:12" x14ac:dyDescent="0.25">
      <c r="A9" s="9">
        <v>2</v>
      </c>
      <c r="B9" s="7" t="s">
        <v>60</v>
      </c>
      <c r="C9" s="5" t="s">
        <v>64</v>
      </c>
      <c r="D9" s="5" t="s">
        <v>28</v>
      </c>
      <c r="E9" s="5" t="s">
        <v>26</v>
      </c>
      <c r="F9" s="12">
        <v>1</v>
      </c>
      <c r="G9" s="9" t="str">
        <f>IF('ВОР'!L17="","",'ВОР'!L17)</f>
        <v/>
      </c>
      <c r="H9" s="13" t="str">
        <f>IF(OR(G9="",F9=""),"",G9/F9)</f>
        <v/>
      </c>
      <c r="I9" s="7" t="s">
        <v>62</v>
      </c>
      <c r="J9" s="7" t="s">
        <v>63</v>
      </c>
      <c r="K9" s="7"/>
      <c r="L9" s="6"/>
    </row>
    <row r="10" ht="90" customHeight="1" spans="1:12" x14ac:dyDescent="0.25">
      <c r="A10" s="9">
        <v>3</v>
      </c>
      <c r="B10" s="7" t="s">
        <v>60</v>
      </c>
      <c r="C10" s="5" t="s">
        <v>65</v>
      </c>
      <c r="D10" s="5" t="s">
        <v>31</v>
      </c>
      <c r="E10" s="5" t="s">
        <v>66</v>
      </c>
      <c r="F10" s="12">
        <v>10</v>
      </c>
      <c r="G10" s="9" t="str">
        <f>IF('ВОР'!L18="","",'ВОР'!L18)</f>
        <v/>
      </c>
      <c r="H10" s="13" t="str">
        <f>IF(OR(G10="",F10=""),"",G10/F10)</f>
        <v/>
      </c>
      <c r="I10" s="7" t="s">
        <v>62</v>
      </c>
      <c r="J10" s="7" t="s">
        <v>63</v>
      </c>
      <c r="K10" s="7"/>
      <c r="L10" s="6"/>
    </row>
    <row r="11" ht="90" customHeight="1" spans="1:12" x14ac:dyDescent="0.25">
      <c r="A11" s="9">
        <v>4</v>
      </c>
      <c r="B11" s="7" t="s">
        <v>60</v>
      </c>
      <c r="C11" s="5" t="s">
        <v>67</v>
      </c>
      <c r="D11" s="5" t="s">
        <v>34</v>
      </c>
      <c r="E11" s="5" t="s">
        <v>66</v>
      </c>
      <c r="F11" s="12">
        <v>10</v>
      </c>
      <c r="G11" s="9" t="str">
        <f>IF('ВОР'!L19="","",'ВОР'!L19)</f>
        <v/>
      </c>
      <c r="H11" s="13" t="str">
        <f>IF(OR(G11="",F11=""),"",G11/F11)</f>
        <v/>
      </c>
      <c r="I11" s="7" t="s">
        <v>62</v>
      </c>
      <c r="J11" s="7" t="s">
        <v>63</v>
      </c>
      <c r="K11" s="7"/>
      <c r="L11" s="6"/>
    </row>
    <row r="12" ht="90" customHeight="1" spans="1:12" x14ac:dyDescent="0.25">
      <c r="A12" s="9">
        <v>5</v>
      </c>
      <c r="B12" s="7" t="s">
        <v>60</v>
      </c>
      <c r="C12" s="5" t="s">
        <v>68</v>
      </c>
      <c r="D12" s="5" t="s">
        <v>38</v>
      </c>
      <c r="E12" s="5" t="s">
        <v>66</v>
      </c>
      <c r="F12" s="12">
        <v>10</v>
      </c>
      <c r="G12" s="9" t="str">
        <f>IF('ВОР'!L20="","",'ВОР'!L20)</f>
        <v/>
      </c>
      <c r="H12" s="13" t="str">
        <f>IF(OR(G12="",F12=""),"",G12/F12)</f>
        <v/>
      </c>
      <c r="I12" s="7" t="s">
        <v>62</v>
      </c>
      <c r="J12" s="7" t="s">
        <v>63</v>
      </c>
      <c r="K12" s="7"/>
      <c r="L12" s="6"/>
    </row>
    <row r="13" ht="90" customHeight="1" spans="1:12" x14ac:dyDescent="0.25">
      <c r="A13" s="9">
        <v>6</v>
      </c>
      <c r="B13" s="7"/>
      <c r="C13" s="5"/>
      <c r="D13" s="5"/>
      <c r="E13" s="5"/>
      <c r="F13" s="14"/>
      <c r="G13" s="9" t="str">
        <f>IF('ВОР'!L21="","",'ВОР'!L21)</f>
        <v/>
      </c>
      <c r="H13" s="13" t="str">
        <f>IF(OR(G13="",F13=""),"",G13/F13)</f>
        <v/>
      </c>
      <c r="I13" s="7" t="s">
        <v>69</v>
      </c>
      <c r="J13" s="7" t="s">
        <v>70</v>
      </c>
      <c r="K13" s="7"/>
      <c r="L13" s="6"/>
    </row>
    <row r="14" ht="90" customHeight="1" spans="1:12" x14ac:dyDescent="0.25">
      <c r="A14" s="9">
        <v>7</v>
      </c>
      <c r="B14" s="7"/>
      <c r="C14" s="5"/>
      <c r="D14" s="5"/>
      <c r="E14" s="5"/>
      <c r="F14" s="14"/>
      <c r="G14" s="9" t="str">
        <f>IF('ВОР'!L22="","",'ВОР'!L22)</f>
        <v/>
      </c>
      <c r="H14" s="13" t="str">
        <f>IF(OR(G14="",F14=""),"",G14/F14)</f>
        <v/>
      </c>
      <c r="I14" s="7" t="s">
        <v>69</v>
      </c>
      <c r="J14" s="7" t="s">
        <v>70</v>
      </c>
      <c r="K14" s="7"/>
      <c r="L14" s="6"/>
    </row>
    <row r="15" ht="90" customHeight="1" spans="1:12" x14ac:dyDescent="0.25">
      <c r="A15" s="9">
        <v>8</v>
      </c>
      <c r="B15" s="7" t="s">
        <v>60</v>
      </c>
      <c r="C15" s="5" t="s">
        <v>71</v>
      </c>
      <c r="D15" s="5" t="s">
        <v>72</v>
      </c>
      <c r="E15" s="5" t="s">
        <v>26</v>
      </c>
      <c r="F15" s="12">
        <v>1</v>
      </c>
      <c r="G15" s="9" t="str">
        <f>IF('ВОР'!L23="","",'ВОР'!L23)</f>
        <v/>
      </c>
      <c r="H15" s="13" t="str">
        <f>IF(OR(G15="",F15=""),"",G15/F15)</f>
        <v/>
      </c>
      <c r="I15" s="7" t="s">
        <v>62</v>
      </c>
      <c r="J15" s="7" t="s">
        <v>73</v>
      </c>
      <c r="K15" s="7"/>
      <c r="L15" s="6"/>
    </row>
    <row r="16" ht="90" customHeight="1" spans="1:12" x14ac:dyDescent="0.25">
      <c r="A16" s="9">
        <v>9</v>
      </c>
      <c r="B16" s="7" t="s">
        <v>60</v>
      </c>
      <c r="C16" s="5" t="s">
        <v>74</v>
      </c>
      <c r="D16" s="5" t="s">
        <v>75</v>
      </c>
      <c r="E16" s="5" t="s">
        <v>76</v>
      </c>
      <c r="F16" s="12">
        <v>100</v>
      </c>
      <c r="G16" s="9" t="str">
        <f>IF('ВОР'!L24="","",'ВОР'!L24)</f>
        <v/>
      </c>
      <c r="H16" s="13" t="str">
        <f>IF(OR(G16="",F16=""),"",G16/F16)</f>
        <v/>
      </c>
      <c r="I16" s="7" t="s">
        <v>62</v>
      </c>
      <c r="J16" s="7" t="s">
        <v>77</v>
      </c>
      <c r="K16" s="7"/>
      <c r="L16" s="6"/>
    </row>
  </sheetData>
  <sheetProtection sheet="1" autoFilter="0"/>
  <autoFilter ref="A7:L7"/>
  <mergeCells count="1">
    <mergeCell ref="A3:L3"/>
  </mergeCells>
  <dataValidations count="2">
    <dataValidation type="list" showErrorMessage="1" sqref="I10:I16">
      <formula1>"прямое совпадение,кандидат,не подобрано"</formula1>
    </dataValidation>
    <dataValidation type="list" showErrorMessage="1" sqref="I8:I16">
      <formula1>"прямое совпадение,кандидат,не подобрано"</formula1>
    </dataValidation>
  </dataValidations>
  <pageMargins left="0.7" right="0.7" top="0.75" bottom="0.75" header="0.3" footer="0.3"/>
  <pageSetup paperSize="8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workbookViewId="0" showGridLines="0">
      <pane xSplit="1" ySplit="7" topLeftCell="B8" activePane="bottomRight" state="frozen"/>
      <selection pane="bottomRight"/>
    </sheetView>
  </sheetViews>
  <sheetFormatPr defaultRowHeight="26" outlineLevelRow="0" outlineLevelCol="0" x14ac:dyDescent="55" customHeight="1"/>
  <cols>
    <col min="1" max="1" width="28" customWidth="1"/>
    <col min="2" max="2" width="35" customWidth="1"/>
    <col min="3" max="4" width="23" customWidth="1"/>
    <col min="5" max="5" width="55" customWidth="1"/>
    <col min="6" max="6" width="38" customWidth="1"/>
  </cols>
  <sheetData>
    <row r="1" ht="28" customHeight="1" spans="1:1" x14ac:dyDescent="0.25">
      <c r="A1" s="1" t="s">
        <v>78</v>
      </c>
    </row>
    <row r="3" ht="36" customHeight="1" spans="1:6" x14ac:dyDescent="0.25">
      <c r="A3" s="2" t="s">
        <v>79</v>
      </c>
      <c r="B3" s="2"/>
      <c r="C3" s="2"/>
      <c r="D3" s="2"/>
      <c r="E3" s="2"/>
      <c r="F3" s="2"/>
    </row>
    <row r="7" ht="48" customHeight="1" spans="1:6" x14ac:dyDescent="0.25">
      <c r="A7" s="11" t="s">
        <v>80</v>
      </c>
      <c r="B7" s="11" t="s">
        <v>81</v>
      </c>
      <c r="C7" s="11" t="s">
        <v>82</v>
      </c>
      <c r="D7" s="11" t="s">
        <v>83</v>
      </c>
      <c r="E7" s="11" t="s">
        <v>84</v>
      </c>
      <c r="F7" s="11" t="s">
        <v>85</v>
      </c>
    </row>
    <row r="8" ht="60" customHeight="1" spans="1:6" x14ac:dyDescent="0.25">
      <c r="A8" s="7"/>
      <c r="B8" s="5" t="s">
        <v>86</v>
      </c>
      <c r="C8" s="7"/>
      <c r="D8" s="7"/>
      <c r="E8" s="7" t="s">
        <v>87</v>
      </c>
      <c r="F8" s="5" t="str">
        <f>IF(A8="","Укажите место или систему",IF(OR(C8="",D8=""),"Заполните оба признака",IF(AND(C8="да",D8="да"),IF(E8="","Повторный учёт; нет основания","Проверьте повторный учёт"),"Повторный учёт не выявлен")))</f>
        <v>Укажите место или систему</v>
      </c>
    </row>
    <row r="9" ht="60" customHeight="1" spans="1:6" x14ac:dyDescent="0.25">
      <c r="A9" s="7"/>
      <c r="B9" s="5" t="s">
        <v>88</v>
      </c>
      <c r="C9" s="7"/>
      <c r="D9" s="7"/>
      <c r="E9" s="7" t="s">
        <v>87</v>
      </c>
      <c r="F9" s="5" t="str">
        <f>IF(A9="","Укажите место или систему",IF(OR(C9="",D9=""),"Заполните оба признака",IF(AND(C9="да",D9="да"),IF(E9="","Повторный учёт; нет основания","Проверьте повторный учёт"),"Повторный учёт не выявлен")))</f>
        <v>Укажите место или систему</v>
      </c>
    </row>
    <row r="10" ht="60" customHeight="1" spans="1:6" x14ac:dyDescent="0.25">
      <c r="A10" s="7"/>
      <c r="B10" s="5" t="s">
        <v>89</v>
      </c>
      <c r="C10" s="7"/>
      <c r="D10" s="7"/>
      <c r="E10" s="7" t="s">
        <v>87</v>
      </c>
      <c r="F10" s="5" t="str">
        <f>IF(A10="","Укажите место или систему",IF(OR(C10="",D10=""),"Заполните оба признака",IF(AND(C10="да",D10="да"),IF(E10="","Повторный учёт; нет основания","Проверьте повторный учёт"),"Повторный учёт не выявлен")))</f>
        <v>Укажите место или систему</v>
      </c>
    </row>
    <row r="11" ht="60" customHeight="1" spans="1:6" x14ac:dyDescent="0.25">
      <c r="A11" s="7"/>
      <c r="B11" s="5" t="s">
        <v>90</v>
      </c>
      <c r="C11" s="7"/>
      <c r="D11" s="7"/>
      <c r="E11" s="7" t="s">
        <v>87</v>
      </c>
      <c r="F11" s="5" t="str">
        <f>IF(A11="","Укажите место или систему",IF(OR(C11="",D11=""),"Заполните оба признака",IF(AND(C11="да",D11="да"),IF(E11="","Повторный учёт; нет основания","Проверьте повторный учёт"),"Повторный учёт не выявлен")))</f>
        <v>Укажите место или систему</v>
      </c>
    </row>
    <row r="12" ht="60" customHeight="1" spans="1:6" x14ac:dyDescent="0.25">
      <c r="A12" s="7"/>
      <c r="B12" s="5" t="s">
        <v>91</v>
      </c>
      <c r="C12" s="7"/>
      <c r="D12" s="7"/>
      <c r="E12" s="7" t="s">
        <v>87</v>
      </c>
      <c r="F12" s="5" t="str">
        <f>IF(A12="","Укажите место или систему",IF(OR(C12="",D12=""),"Заполните оба признака",IF(AND(C12="да",D12="да"),IF(E12="","Повторный учёт; нет основания","Проверьте повторный учёт"),"Повторный учёт не выявлен")))</f>
        <v>Укажите место или систему</v>
      </c>
    </row>
    <row r="13" ht="60" customHeight="1" spans="1:6" x14ac:dyDescent="0.25">
      <c r="A13" s="7"/>
      <c r="B13" s="5" t="s">
        <v>92</v>
      </c>
      <c r="C13" s="7"/>
      <c r="D13" s="7"/>
      <c r="E13" s="7" t="s">
        <v>93</v>
      </c>
      <c r="F13" s="5" t="str">
        <f>IF(A13="","Укажите место или систему",IF(OR(C13="",D13=""),"Заполните оба признака",IF(AND(C13="да",D13="да"),IF(E13="","Повторный учёт; нет основания","Проверьте повторный учёт"),"Повторный учёт не выявлен")))</f>
        <v>Укажите место или систему</v>
      </c>
    </row>
    <row r="14" ht="60" customHeight="1" spans="1:6" x14ac:dyDescent="0.25">
      <c r="A14" s="7"/>
      <c r="B14" s="5" t="s">
        <v>94</v>
      </c>
      <c r="C14" s="7"/>
      <c r="D14" s="7"/>
      <c r="E14" s="7" t="s">
        <v>93</v>
      </c>
      <c r="F14" s="5" t="str">
        <f>IF(A14="","Укажите место или систему",IF(OR(C14="",D14=""),"Заполните оба признака",IF(AND(C14="да",D14="да"),IF(E14="","Повторный учёт; нет основания","Проверьте повторный учёт"),"Повторный учёт не выявлен")))</f>
        <v>Укажите место или систему</v>
      </c>
    </row>
    <row r="15" ht="60" customHeight="1" spans="1:6" x14ac:dyDescent="0.25">
      <c r="A15" s="7"/>
      <c r="B15" s="5" t="s">
        <v>95</v>
      </c>
      <c r="C15" s="7"/>
      <c r="D15" s="7"/>
      <c r="E15" s="7" t="s">
        <v>93</v>
      </c>
      <c r="F15" s="5" t="str">
        <f>IF(A15="","Укажите место или систему",IF(OR(C15="",D15=""),"Заполните оба признака",IF(AND(C15="да",D15="да"),IF(E15="","Повторный учёт; нет основания","Проверьте повторный учёт"),"Повторный учёт не выявлен")))</f>
        <v>Укажите место или систему</v>
      </c>
    </row>
  </sheetData>
  <autoFilter ref="A7:F7"/>
  <mergeCells count="1">
    <mergeCell ref="A3:F3"/>
  </mergeCells>
  <conditionalFormatting sqref="A8:F15">
    <cfRule type="expression" dxfId="0" priority="1">
      <formula>AND($C8="да",$D8="да")</formula>
    </cfRule>
  </conditionalFormatting>
  <dataValidations count="2">
    <dataValidation type="list" allowBlank="1" showErrorMessage="1" sqref="C10:D15">
      <formula1>"да,нет"</formula1>
    </dataValidation>
    <dataValidation type="list" allowBlank="1" showErrorMessage="1" sqref="C8:D15">
      <formula1>"да,нет"</formula1>
    </dataValidation>
  </dataValidations>
  <pageMargins left="0.7" right="0.7" top="0.75" bottom="0.75" header="0.3" footer="0.3"/>
  <pageSetup paperSize="8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workbookViewId="0" showGridLines="0">
      <pane xSplit="1" ySplit="7" topLeftCell="B8" activePane="bottomRight" state="frozen"/>
      <selection pane="bottomRight"/>
    </sheetView>
  </sheetViews>
  <sheetFormatPr defaultRowHeight="26" outlineLevelRow="0" outlineLevelCol="0" x14ac:dyDescent="55" customHeight="1"/>
  <cols>
    <col min="1" max="1" width="28" customWidth="1"/>
    <col min="2" max="2" width="23" customWidth="1"/>
    <col min="3" max="3" width="64" customWidth="1"/>
    <col min="4" max="4" width="16" customWidth="1"/>
    <col min="5" max="5" width="18" customWidth="1"/>
    <col min="6" max="6" width="17" customWidth="1"/>
    <col min="7" max="7" width="18" customWidth="1"/>
    <col min="8" max="8" width="44" customWidth="1"/>
  </cols>
  <sheetData>
    <row r="1" ht="28" customHeight="1" spans="1:1" x14ac:dyDescent="0.25">
      <c r="A1" s="1" t="s">
        <v>96</v>
      </c>
    </row>
    <row r="3" ht="36" customHeight="1" spans="1:8" x14ac:dyDescent="0.25">
      <c r="A3" s="2" t="s">
        <v>97</v>
      </c>
      <c r="B3" s="2"/>
      <c r="C3" s="2"/>
      <c r="D3" s="2"/>
      <c r="E3" s="2"/>
      <c r="F3" s="2"/>
      <c r="G3" s="2"/>
      <c r="H3" s="2"/>
    </row>
    <row r="7" ht="48" customHeight="1" spans="1:8" x14ac:dyDescent="0.25">
      <c r="A7" s="11" t="s">
        <v>98</v>
      </c>
      <c r="B7" s="11" t="s">
        <v>99</v>
      </c>
      <c r="C7" s="11" t="s">
        <v>100</v>
      </c>
      <c r="D7" s="11" t="s">
        <v>101</v>
      </c>
      <c r="E7" s="11" t="s">
        <v>102</v>
      </c>
      <c r="F7" s="11" t="s">
        <v>57</v>
      </c>
      <c r="G7" s="11" t="s">
        <v>103</v>
      </c>
      <c r="H7" s="11" t="s">
        <v>104</v>
      </c>
    </row>
    <row r="8" ht="60" customHeight="1" spans="1:8" x14ac:dyDescent="0.25">
      <c r="A8" s="5" t="s">
        <v>105</v>
      </c>
      <c r="B8" s="5" t="s">
        <v>106</v>
      </c>
      <c r="C8" s="5" t="s">
        <v>107</v>
      </c>
      <c r="D8" s="5"/>
      <c r="E8" s="15">
        <v>2.28</v>
      </c>
      <c r="F8" s="13" t="str">
        <f>IF('Подбор'!H8="","",'Подбор'!H8)</f>
        <v/>
      </c>
      <c r="G8" s="15" t="str">
        <f>IF(OR(D8="",F8=""),"",E8*F8)</f>
        <v/>
      </c>
      <c r="H8" s="5" t="s">
        <v>108</v>
      </c>
    </row>
    <row r="9" ht="60" customHeight="1" spans="1:8" x14ac:dyDescent="0.25">
      <c r="A9" s="5" t="s">
        <v>105</v>
      </c>
      <c r="B9" s="5" t="s">
        <v>109</v>
      </c>
      <c r="C9" s="5" t="s">
        <v>110</v>
      </c>
      <c r="D9" s="5" t="s">
        <v>111</v>
      </c>
      <c r="E9" s="15">
        <v>0.7642</v>
      </c>
      <c r="F9" s="13" t="str">
        <f>IF('Подбор'!H8="","",'Подбор'!H8)</f>
        <v/>
      </c>
      <c r="G9" s="15" t="str">
        <f>IF(OR(D9="",F9=""),"",E9*F9)</f>
        <v/>
      </c>
      <c r="H9" s="5" t="s">
        <v>112</v>
      </c>
    </row>
    <row r="10" ht="60" customHeight="1" spans="1:8" x14ac:dyDescent="0.25">
      <c r="A10" s="5" t="s">
        <v>113</v>
      </c>
      <c r="B10" s="5" t="s">
        <v>114</v>
      </c>
      <c r="C10" s="5" t="s">
        <v>115</v>
      </c>
      <c r="D10" s="5"/>
      <c r="E10" s="15">
        <v>3.32</v>
      </c>
      <c r="F10" s="13" t="str">
        <f>IF('Подбор'!H9="","",'Подбор'!H9)</f>
        <v/>
      </c>
      <c r="G10" s="15" t="str">
        <f>IF(OR(D10="",F10=""),"",E10*F10)</f>
        <v/>
      </c>
      <c r="H10" s="5" t="s">
        <v>108</v>
      </c>
    </row>
    <row r="11" ht="60" customHeight="1" spans="1:8" x14ac:dyDescent="0.25">
      <c r="A11" s="5" t="s">
        <v>113</v>
      </c>
      <c r="B11" s="5" t="s">
        <v>109</v>
      </c>
      <c r="C11" s="5" t="s">
        <v>110</v>
      </c>
      <c r="D11" s="5" t="s">
        <v>111</v>
      </c>
      <c r="E11" s="15">
        <v>0.585</v>
      </c>
      <c r="F11" s="13" t="str">
        <f>IF('Подбор'!H9="","",'Подбор'!H9)</f>
        <v/>
      </c>
      <c r="G11" s="15" t="str">
        <f>IF(OR(D11="",F11=""),"",E11*F11)</f>
        <v/>
      </c>
      <c r="H11" s="5" t="s">
        <v>112</v>
      </c>
    </row>
    <row r="12" ht="60" customHeight="1" spans="1:8" x14ac:dyDescent="0.25">
      <c r="A12" s="5" t="s">
        <v>116</v>
      </c>
      <c r="B12" s="5" t="s">
        <v>117</v>
      </c>
      <c r="C12" s="5" t="s">
        <v>118</v>
      </c>
      <c r="D12" s="5"/>
      <c r="E12" s="15">
        <v>45.62</v>
      </c>
      <c r="F12" s="13" t="str">
        <f>IF('Подбор'!H10="","",'Подбор'!H10)</f>
        <v/>
      </c>
      <c r="G12" s="15" t="str">
        <f>IF(OR(D12="",F12=""),"",E12*F12)</f>
        <v/>
      </c>
      <c r="H12" s="5" t="s">
        <v>108</v>
      </c>
    </row>
    <row r="13" ht="60" customHeight="1" spans="1:8" x14ac:dyDescent="0.25">
      <c r="A13" s="5" t="s">
        <v>116</v>
      </c>
      <c r="B13" s="5" t="s">
        <v>119</v>
      </c>
      <c r="C13" s="5" t="s">
        <v>120</v>
      </c>
      <c r="D13" s="5" t="s">
        <v>121</v>
      </c>
      <c r="E13" s="15">
        <v>0.01</v>
      </c>
      <c r="F13" s="13" t="str">
        <f>IF('Подбор'!H10="","",'Подбор'!H10)</f>
        <v/>
      </c>
      <c r="G13" s="15" t="str">
        <f>IF(OR(D13="",F13=""),"",E13*F13)</f>
        <v/>
      </c>
      <c r="H13" s="5" t="s">
        <v>112</v>
      </c>
    </row>
    <row r="14" ht="60" customHeight="1" spans="1:8" x14ac:dyDescent="0.25">
      <c r="A14" s="5" t="s">
        <v>122</v>
      </c>
      <c r="B14" s="5" t="s">
        <v>123</v>
      </c>
      <c r="C14" s="5" t="s">
        <v>124</v>
      </c>
      <c r="D14" s="5" t="s">
        <v>125</v>
      </c>
      <c r="E14" s="15">
        <v>2.35</v>
      </c>
      <c r="F14" s="13" t="str">
        <f>IF('Подбор'!H11="","",'Подбор'!H11)</f>
        <v/>
      </c>
      <c r="G14" s="15" t="str">
        <f>IF(OR(D14="",F14=""),"",E14*F14)</f>
        <v/>
      </c>
      <c r="H14" s="5" t="s">
        <v>112</v>
      </c>
    </row>
    <row r="15" ht="60" customHeight="1" spans="1:8" x14ac:dyDescent="0.25">
      <c r="A15" s="5" t="s">
        <v>122</v>
      </c>
      <c r="B15" s="5" t="s">
        <v>126</v>
      </c>
      <c r="C15" s="5" t="s">
        <v>127</v>
      </c>
      <c r="D15" s="5" t="s">
        <v>125</v>
      </c>
      <c r="E15" s="15">
        <v>7.04</v>
      </c>
      <c r="F15" s="13" t="str">
        <f>IF('Подбор'!H11="","",'Подбор'!H11)</f>
        <v/>
      </c>
      <c r="G15" s="15" t="str">
        <f>IF(OR(D15="",F15=""),"",E15*F15)</f>
        <v/>
      </c>
      <c r="H15" s="5" t="s">
        <v>112</v>
      </c>
    </row>
    <row r="16" ht="60" customHeight="1" spans="1:8" x14ac:dyDescent="0.25">
      <c r="A16" s="5" t="s">
        <v>122</v>
      </c>
      <c r="B16" s="5" t="s">
        <v>128</v>
      </c>
      <c r="C16" s="5" t="s">
        <v>129</v>
      </c>
      <c r="D16" s="5" t="s">
        <v>125</v>
      </c>
      <c r="E16" s="15">
        <v>4.73</v>
      </c>
      <c r="F16" s="13" t="str">
        <f>IF('Подбор'!H11="","",'Подбор'!H11)</f>
        <v/>
      </c>
      <c r="G16" s="15" t="str">
        <f>IF(OR(D16="",F16=""),"",E16*F16)</f>
        <v/>
      </c>
      <c r="H16" s="5" t="s">
        <v>112</v>
      </c>
    </row>
    <row r="17" ht="60" customHeight="1" spans="1:8" x14ac:dyDescent="0.25">
      <c r="A17" s="5" t="s">
        <v>122</v>
      </c>
      <c r="B17" s="5" t="s">
        <v>119</v>
      </c>
      <c r="C17" s="5" t="s">
        <v>120</v>
      </c>
      <c r="D17" s="5" t="s">
        <v>121</v>
      </c>
      <c r="E17" s="15">
        <v>0.01</v>
      </c>
      <c r="F17" s="13" t="str">
        <f>IF('Подбор'!H11="","",'Подбор'!H11)</f>
        <v/>
      </c>
      <c r="G17" s="15" t="str">
        <f>IF(OR(D17="",F17=""),"",E17*F17)</f>
        <v/>
      </c>
      <c r="H17" s="5" t="s">
        <v>112</v>
      </c>
    </row>
    <row r="18" ht="60" customHeight="1" spans="1:8" x14ac:dyDescent="0.25">
      <c r="A18" s="5" t="s">
        <v>122</v>
      </c>
      <c r="B18" s="5" t="s">
        <v>109</v>
      </c>
      <c r="C18" s="5" t="s">
        <v>110</v>
      </c>
      <c r="D18" s="5" t="s">
        <v>111</v>
      </c>
      <c r="E18" s="15">
        <v>0.53</v>
      </c>
      <c r="F18" s="13" t="str">
        <f>IF('Подбор'!H11="","",'Подбор'!H11)</f>
        <v/>
      </c>
      <c r="G18" s="15" t="str">
        <f>IF(OR(D18="",F18=""),"",E18*F18)</f>
        <v/>
      </c>
      <c r="H18" s="5" t="s">
        <v>112</v>
      </c>
    </row>
    <row r="19" ht="60" customHeight="1" spans="1:8" x14ac:dyDescent="0.25">
      <c r="A19" s="5" t="s">
        <v>130</v>
      </c>
      <c r="B19" s="5" t="s">
        <v>117</v>
      </c>
      <c r="C19" s="5" t="s">
        <v>118</v>
      </c>
      <c r="D19" s="5"/>
      <c r="E19" s="15">
        <v>38.42</v>
      </c>
      <c r="F19" s="13" t="str">
        <f>IF('Подбор'!H12="","",'Подбор'!H12)</f>
        <v/>
      </c>
      <c r="G19" s="15" t="str">
        <f>IF(OR(D19="",F19=""),"",E19*F19)</f>
        <v/>
      </c>
      <c r="H19" s="5" t="s">
        <v>108</v>
      </c>
    </row>
    <row r="20" ht="60" customHeight="1" spans="1:8" x14ac:dyDescent="0.25">
      <c r="A20" s="5" t="s">
        <v>130</v>
      </c>
      <c r="B20" s="5" t="s">
        <v>119</v>
      </c>
      <c r="C20" s="5" t="s">
        <v>120</v>
      </c>
      <c r="D20" s="5" t="s">
        <v>121</v>
      </c>
      <c r="E20" s="15">
        <v>0.01</v>
      </c>
      <c r="F20" s="13" t="str">
        <f>IF('Подбор'!H12="","",'Подбор'!H12)</f>
        <v/>
      </c>
      <c r="G20" s="15" t="str">
        <f>IF(OR(D20="",F20=""),"",E20*F20)</f>
        <v/>
      </c>
      <c r="H20" s="5" t="s">
        <v>112</v>
      </c>
    </row>
  </sheetData>
  <autoFilter ref="A7:H7"/>
  <mergeCells count="1">
    <mergeCell ref="A3:H3"/>
  </mergeCells>
  <pageMargins left="0.7" right="0.7" top="0.75" bottom="0.75" header="0.3" footer="0.3"/>
  <pageSetup paperSize="8"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workbookViewId="0" showGridLines="0">
      <pane xSplit="1" ySplit="7" topLeftCell="B8" activePane="bottomRight" state="frozen"/>
      <selection pane="bottomRight"/>
    </sheetView>
  </sheetViews>
  <sheetFormatPr defaultRowHeight="26" outlineLevelRow="0" outlineLevelCol="0" x14ac:dyDescent="55" customHeight="1"/>
  <cols>
    <col min="2" max="2" width="20" customWidth="1"/>
    <col min="3" max="3" width="54" customWidth="1"/>
    <col min="4" max="5" width="14" customWidth="1"/>
    <col min="6" max="6" width="12" customWidth="1"/>
    <col min="7" max="9" width="18" customWidth="1"/>
    <col min="10" max="11" width="20" customWidth="1"/>
    <col min="12" max="12" width="23" customWidth="1"/>
  </cols>
  <sheetData>
    <row r="1" ht="28" customHeight="1" spans="1:1" x14ac:dyDescent="0.25">
      <c r="A1" s="1" t="s">
        <v>131</v>
      </c>
    </row>
    <row r="3" ht="36" customHeight="1" spans="1:12" x14ac:dyDescent="0.25">
      <c r="A3" s="2" t="s">
        <v>132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7" ht="48" customHeight="1" spans="1:12" x14ac:dyDescent="0.25">
      <c r="A7" s="11" t="s">
        <v>50</v>
      </c>
      <c r="B7" s="11" t="s">
        <v>133</v>
      </c>
      <c r="C7" s="11" t="s">
        <v>100</v>
      </c>
      <c r="D7" s="11" t="s">
        <v>54</v>
      </c>
      <c r="E7" s="11" t="s">
        <v>56</v>
      </c>
      <c r="F7" s="11" t="s">
        <v>55</v>
      </c>
      <c r="G7" s="11" t="s">
        <v>57</v>
      </c>
      <c r="H7" s="11" t="s">
        <v>134</v>
      </c>
      <c r="I7" s="11" t="s">
        <v>135</v>
      </c>
      <c r="J7" s="11" t="s">
        <v>136</v>
      </c>
      <c r="K7" s="11" t="s">
        <v>137</v>
      </c>
      <c r="L7" s="11" t="s">
        <v>138</v>
      </c>
    </row>
    <row r="8" ht="78" customHeight="1" spans="1:12" x14ac:dyDescent="0.25">
      <c r="A8" s="9">
        <v>1</v>
      </c>
      <c r="B8" s="5" t="s">
        <v>61</v>
      </c>
      <c r="C8" s="5" t="s">
        <v>23</v>
      </c>
      <c r="D8" s="5" t="s">
        <v>26</v>
      </c>
      <c r="E8" s="9" t="str">
        <f>IF('ВОР'!L16="","",'ВОР'!L16)</f>
        <v/>
      </c>
      <c r="F8" s="9">
        <v>1</v>
      </c>
      <c r="G8" s="9" t="str">
        <f>IF(OR(E8="",F8=""),"",E8/F8)</f>
        <v/>
      </c>
      <c r="H8" s="16">
        <v>24.28</v>
      </c>
      <c r="I8" s="16">
        <v>0</v>
      </c>
      <c r="J8" s="16">
        <v>0.49</v>
      </c>
      <c r="K8" s="16">
        <v>24.77</v>
      </c>
      <c r="L8" s="16" t="str">
        <f>IF(OR(G8="",K8=""),"",G8*K8)</f>
        <v/>
      </c>
    </row>
    <row r="9" ht="78" customHeight="1" spans="1:12" x14ac:dyDescent="0.25">
      <c r="A9" s="9">
        <v>2</v>
      </c>
      <c r="B9" s="5" t="s">
        <v>64</v>
      </c>
      <c r="C9" s="5" t="s">
        <v>28</v>
      </c>
      <c r="D9" s="5" t="s">
        <v>26</v>
      </c>
      <c r="E9" s="9" t="str">
        <f>IF('ВОР'!L17="","",'ВОР'!L17)</f>
        <v/>
      </c>
      <c r="F9" s="9">
        <v>1</v>
      </c>
      <c r="G9" s="9" t="str">
        <f>IF(OR(E9="",F9=""),"",E9/F9)</f>
        <v/>
      </c>
      <c r="H9" s="16">
        <v>36.32</v>
      </c>
      <c r="I9" s="16">
        <v>0</v>
      </c>
      <c r="J9" s="16">
        <v>0.73</v>
      </c>
      <c r="K9" s="16">
        <v>37.05</v>
      </c>
      <c r="L9" s="16" t="str">
        <f>IF(OR(G9="",K9=""),"",G9*K9)</f>
        <v/>
      </c>
    </row>
    <row r="10" ht="78" customHeight="1" spans="1:12" x14ac:dyDescent="0.25">
      <c r="A10" s="9">
        <v>3</v>
      </c>
      <c r="B10" s="5" t="s">
        <v>65</v>
      </c>
      <c r="C10" s="5" t="s">
        <v>31</v>
      </c>
      <c r="D10" s="5" t="s">
        <v>26</v>
      </c>
      <c r="E10" s="9" t="str">
        <f>IF('ВОР'!L18="","",'ВОР'!L18)</f>
        <v/>
      </c>
      <c r="F10" s="9">
        <v>1</v>
      </c>
      <c r="G10" s="9" t="str">
        <f>IF(OR(E10="",F10=""),"",E10/F10)</f>
        <v/>
      </c>
      <c r="H10" s="16">
        <v>44.51</v>
      </c>
      <c r="I10" s="16">
        <v>0</v>
      </c>
      <c r="J10" s="16">
        <v>0.89</v>
      </c>
      <c r="K10" s="16">
        <v>45.4</v>
      </c>
      <c r="L10" s="16" t="str">
        <f>IF(OR(G10="",K10=""),"",G10*K10)</f>
        <v/>
      </c>
    </row>
    <row r="11" ht="78" customHeight="1" spans="1:12" x14ac:dyDescent="0.25">
      <c r="A11" s="9">
        <v>4</v>
      </c>
      <c r="B11" s="5"/>
      <c r="C11" s="5" t="s">
        <v>139</v>
      </c>
      <c r="D11" s="5"/>
      <c r="E11" s="9" t="str">
        <f>IF('ВОР'!L19="","",'ВОР'!L19)</f>
        <v/>
      </c>
      <c r="F11" s="5"/>
      <c r="G11" s="9" t="str">
        <f>IF(OR(E11="",F11=""),"",E11/F11)</f>
        <v/>
      </c>
      <c r="H11" s="17"/>
      <c r="I11" s="17"/>
      <c r="J11" s="17"/>
      <c r="K11" s="17"/>
      <c r="L11" s="16" t="str">
        <f>IF(OR(G11="",K11=""),"",G11*K11)</f>
        <v/>
      </c>
    </row>
    <row r="12" ht="78" customHeight="1" spans="1:12" x14ac:dyDescent="0.25">
      <c r="A12" s="9">
        <v>5</v>
      </c>
      <c r="B12" s="5" t="s">
        <v>68</v>
      </c>
      <c r="C12" s="5" t="s">
        <v>38</v>
      </c>
      <c r="D12" s="5" t="s">
        <v>26</v>
      </c>
      <c r="E12" s="9" t="str">
        <f>IF('ВОР'!L20="","",'ВОР'!L20)</f>
        <v/>
      </c>
      <c r="F12" s="9">
        <v>1</v>
      </c>
      <c r="G12" s="9" t="str">
        <f>IF(OR(E12="",F12=""),"",E12/F12)</f>
        <v/>
      </c>
      <c r="H12" s="16">
        <v>37.48</v>
      </c>
      <c r="I12" s="16">
        <v>0</v>
      </c>
      <c r="J12" s="16">
        <v>0.75</v>
      </c>
      <c r="K12" s="16">
        <v>38.23</v>
      </c>
      <c r="L12" s="16" t="str">
        <f>IF(OR(G12="",K12=""),"",G12*K12)</f>
        <v/>
      </c>
    </row>
    <row r="14" ht="40" customHeight="1" spans="1:12" s="18" customFormat="1" x14ac:dyDescent="0.25">
      <c r="A14" s="19"/>
      <c r="B14" s="19"/>
      <c r="C14" s="19" t="s">
        <v>140</v>
      </c>
      <c r="D14" s="19"/>
      <c r="E14" s="19"/>
      <c r="F14" s="19"/>
      <c r="G14" s="19"/>
      <c r="H14" s="19"/>
      <c r="I14" s="19"/>
      <c r="J14" s="19"/>
      <c r="K14" s="19"/>
      <c r="L14" s="20" t="str">
        <f>IF(COUNT(L8:L12)=4,SUM(L8:L12),"")</f>
        <v/>
      </c>
    </row>
  </sheetData>
  <autoFilter ref="A7:L7"/>
  <mergeCells count="1">
    <mergeCell ref="A3:L3"/>
  </mergeCells>
  <pageMargins left="0.7" right="0.7" top="0.75" bottom="0.75" header="0.3" footer="0.3"/>
  <pageSetup paperSize="8" orientation="landscape" horizontalDpi="4294967295" verticalDpi="4294967295" scale="100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workbookViewId="0" showGridLines="0">
      <pane xSplit="1" ySplit="7" topLeftCell="B8" activePane="bottomRight" state="frozen"/>
      <selection pane="bottomRight"/>
    </sheetView>
  </sheetViews>
  <sheetFormatPr defaultRowHeight="26" outlineLevelRow="0" outlineLevelCol="0" x14ac:dyDescent="55" customHeight="1"/>
  <cols>
    <col min="1" max="1" width="50" customWidth="1"/>
    <col min="2" max="2" width="70" customWidth="1"/>
    <col min="3" max="3" width="75" customWidth="1"/>
    <col min="4" max="4" width="17" customWidth="1"/>
    <col min="5" max="5" width="55" customWidth="1"/>
  </cols>
  <sheetData>
    <row r="1" ht="28" customHeight="1" spans="1:1" x14ac:dyDescent="0.25">
      <c r="A1" s="1" t="s">
        <v>141</v>
      </c>
    </row>
    <row r="3" ht="36" customHeight="1" spans="1:5" x14ac:dyDescent="0.25">
      <c r="A3" s="2" t="s">
        <v>142</v>
      </c>
      <c r="B3" s="2"/>
      <c r="C3" s="2"/>
      <c r="D3" s="2"/>
      <c r="E3" s="2"/>
    </row>
    <row r="7" ht="48" customHeight="1" spans="1:5" x14ac:dyDescent="0.25">
      <c r="A7" s="11" t="s">
        <v>143</v>
      </c>
      <c r="B7" s="11" t="s">
        <v>144</v>
      </c>
      <c r="C7" s="11" t="s">
        <v>3</v>
      </c>
      <c r="D7" s="11" t="s">
        <v>145</v>
      </c>
      <c r="E7" s="11" t="s">
        <v>146</v>
      </c>
    </row>
    <row r="8" ht="84" customHeight="1" spans="1:5" x14ac:dyDescent="0.25">
      <c r="A8" s="5" t="s">
        <v>147</v>
      </c>
      <c r="B8" s="5" t="s">
        <v>148</v>
      </c>
      <c r="C8" s="5" t="s">
        <v>149</v>
      </c>
      <c r="D8" s="21">
        <v>46302</v>
      </c>
      <c r="E8" s="5" t="s">
        <v>150</v>
      </c>
    </row>
    <row r="9" ht="84" customHeight="1" spans="1:5" x14ac:dyDescent="0.25">
      <c r="A9" s="5" t="s">
        <v>151</v>
      </c>
      <c r="B9" s="5" t="s">
        <v>152</v>
      </c>
      <c r="C9" s="5" t="s">
        <v>153</v>
      </c>
      <c r="D9" s="21">
        <v>46302</v>
      </c>
      <c r="E9" s="5" t="s">
        <v>154</v>
      </c>
    </row>
    <row r="10" ht="84" customHeight="1" spans="1:5" x14ac:dyDescent="0.25">
      <c r="A10" s="5" t="s">
        <v>155</v>
      </c>
      <c r="B10" s="5" t="s">
        <v>156</v>
      </c>
      <c r="C10" s="5" t="s">
        <v>157</v>
      </c>
      <c r="D10" s="21">
        <v>46302</v>
      </c>
      <c r="E10" s="5" t="s">
        <v>158</v>
      </c>
    </row>
    <row r="11" ht="84" customHeight="1" spans="1:5" x14ac:dyDescent="0.25">
      <c r="A11" s="5" t="s">
        <v>159</v>
      </c>
      <c r="B11" s="5" t="s">
        <v>160</v>
      </c>
      <c r="C11" s="5" t="s">
        <v>161</v>
      </c>
      <c r="D11" s="21">
        <v>46302</v>
      </c>
      <c r="E11" s="5" t="s">
        <v>162</v>
      </c>
    </row>
    <row r="12" ht="84" customHeight="1" spans="1:5" x14ac:dyDescent="0.25">
      <c r="A12" s="5" t="s">
        <v>163</v>
      </c>
      <c r="B12" s="5" t="s">
        <v>164</v>
      </c>
      <c r="C12" s="5"/>
      <c r="D12" s="21">
        <v>46302</v>
      </c>
      <c r="E12" s="5" t="s">
        <v>165</v>
      </c>
    </row>
  </sheetData>
  <autoFilter ref="A7:E7"/>
  <mergeCells count="1">
    <mergeCell ref="A3:E3"/>
  </mergeCells>
  <pageMargins left="0.7" right="0.7" top="0.75" bottom="0.75" header="0.3" footer="0.3"/>
  <pageSetup paperSize="8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ВОР</vt:lpstr>
      <vt:lpstr>Подбор</vt:lpstr>
      <vt:lpstr>Проверка состава</vt:lpstr>
      <vt:lpstr>Ресурсы</vt:lpstr>
      <vt:lpstr>ФЕРм-2020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2026-10-07T06:09:01Z</dcterms:modified>
</cp:coreProperties>
</file>