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Проверка" state="visible" r:id="rId7"/>
    <sheet sheetId="5" name="Источники" state="visible" r:id="rId8"/>
  </sheets>
  <definedNames>
    <definedName name="_xlnm.Print_Area" localSheetId="0">'ВОР'!$A1:$W22</definedName>
    <definedName name="_xlnm.Print_Titles" localSheetId="0">'ВОР'!$7:$7</definedName>
    <definedName name="_xlnm.Print_Area" localSheetId="1">'Выбор'!$A1:$G204</definedName>
    <definedName name="_xlnm.Print_Titles" localSheetId="1">'Выбор'!$4:$4</definedName>
    <definedName name="_xlnm.Print_Area" localSheetId="2">'Пример'!$A1:$D26</definedName>
    <definedName name="_xlnm.Print_Titles" localSheetId="2">'Пример'!$4:$4</definedName>
    <definedName name="_xlnm.Print_Area" localSheetId="3">'Проверка'!$A1:$D17</definedName>
    <definedName name="_xlnm.Print_Titles" localSheetId="3">'Проверка'!$4:$4</definedName>
    <definedName name="_xlnm.Print_Area" localSheetId="4">'Источники'!$A1:$D10</definedName>
    <definedName name="_xlnm.Print_Titles" localSheetId="4">'Источники'!$4:$4</definedName>
  </definedNames>
  <calcPr calcId="171027" fullCalcOnLoad="1"/>
</workbook>
</file>

<file path=xl/sharedStrings.xml><?xml version="1.0" encoding="utf-8"?>
<sst xmlns="http://schemas.openxmlformats.org/spreadsheetml/2006/main" count="1564" uniqueCount="368">
  <si>
    <t>Монтаж шкафов: ведомость объёмов работ</t>
  </si>
  <si>
    <t>Объект</t>
  </si>
  <si>
    <t>Административное здание</t>
  </si>
  <si>
    <t>Раздел / лист проекта</t>
  </si>
  <si>
    <t>Учебная схема подключений</t>
  </si>
  <si>
    <t>Спецификация</t>
  </si>
  <si>
    <t>Учебная спецификация</t>
  </si>
  <si>
    <t>Версия базы</t>
  </si>
  <si>
    <t>ФСНБ-2022</t>
  </si>
  <si>
    <t>Дата</t>
  </si>
  <si>
    <t>Составил</t>
  </si>
  <si>
    <t/>
  </si>
  <si>
    <t>Проверил</t>
  </si>
  <si>
    <t>Жёлтые ячейки: исходные данные. Серые: формулы. Решение по подбору заполняет сметчик.</t>
  </si>
  <si>
    <t>Рабочая таблица проверки. Цены оборудования, текущие цены и ставки НР/СП не предзаполнены.</t>
  </si>
  <si>
    <t>№</t>
  </si>
  <si>
    <t>Назначение / работа</t>
  </si>
  <si>
    <t>Марка</t>
  </si>
  <si>
    <t>Комплектация поставки</t>
  </si>
  <si>
    <t>Установка</t>
  </si>
  <si>
    <t>Высота, мм</t>
  </si>
  <si>
    <t>Ширина, мм</t>
  </si>
  <si>
    <t>Глубина, мм</t>
  </si>
  <si>
    <t>Масса, кг</t>
  </si>
  <si>
    <t>Шкафы, шт</t>
  </si>
  <si>
    <t>Внешние подключения, шт</t>
  </si>
  <si>
    <t>Сечение, мм²</t>
  </si>
  <si>
    <t>Проводка / длина щита, м</t>
  </si>
  <si>
    <t>Шифр / обоснование</t>
  </si>
  <si>
    <t>Измеритель</t>
  </si>
  <si>
    <t>Сметный объём</t>
  </si>
  <si>
    <t>Учтённые операции / ресурсы</t>
  </si>
  <si>
    <t>Дополнительные работы</t>
  </si>
  <si>
    <t>Документ-источник</t>
  </si>
  <si>
    <t>Решение сметчика</t>
  </si>
  <si>
    <t>Сметчик проверил</t>
  </si>
  <si>
    <t>Проверка данных</t>
  </si>
  <si>
    <t>Цена шкафа, руб.</t>
  </si>
  <si>
    <t>Монтаж шкафа управления НКУ</t>
  </si>
  <si>
    <t>По спецификации</t>
  </si>
  <si>
    <t>Заводская сборка</t>
  </si>
  <si>
    <t>Навесная</t>
  </si>
  <si>
    <t>08-03-573-04</t>
  </si>
  <si>
    <t>шт</t>
  </si>
  <si>
    <t>Установка; заземление; крепёж нормы</t>
  </si>
  <si>
    <t>Кабельная трасса и ПНР по проекту</t>
  </si>
  <si>
    <t>Подключение внешних жил НКУ</t>
  </si>
  <si>
    <t>По схеме</t>
  </si>
  <si>
    <t>На стороне шкафа</t>
  </si>
  <si>
    <t>08-03-574-01</t>
  </si>
  <si>
    <t>100 шт</t>
  </si>
  <si>
    <t>Комплектование проводов; присоединение</t>
  </si>
  <si>
    <t>Не повторять заводские соединения</t>
  </si>
  <si>
    <t>Шкаф управления: оборудование</t>
  </si>
  <si>
    <t>Аппараты в заводском комплекте</t>
  </si>
  <si>
    <t>Цена поставки по документам</t>
  </si>
  <si>
    <t>Нормы на шкафы: назначение и измерители</t>
  </si>
  <si>
    <t>Специальные назначения скрыты. Снимите фильтр и раскройте строки для полного перечня.</t>
  </si>
  <si>
    <t>База</t>
  </si>
  <si>
    <t>Шифр</t>
  </si>
  <si>
    <t>Название нормы</t>
  </si>
  <si>
    <t>Условие применения</t>
  </si>
  <si>
    <t>Группа выбора</t>
  </si>
  <si>
    <t>Нормативный текст</t>
  </si>
  <si>
    <t>ГЭСНм ФСНБ-2022</t>
  </si>
  <si>
    <t>08-03-571-01</t>
  </si>
  <si>
    <t>Щит, собираемый из отдельных панелей и блоков управления, однорядный или двухрядный без блоков резисторов глубиной до 800 мм: открытого исполнения</t>
  </si>
  <si>
    <t>м</t>
  </si>
  <si>
    <t>альтернатива ,  щиты высотой свыше 1700 мм; измеритель м</t>
  </si>
  <si>
    <t>Основные варианты</t>
  </si>
  <si>
    <t>Текст сборника</t>
  </si>
  <si>
    <t>08-03-571-02</t>
  </si>
  <si>
    <t>Щит, собираемый из отдельных панелей и блоков управления, однорядный или двухрядный без блоков резисторов глубиной до 800 мм: шкафного исполнения</t>
  </si>
  <si>
    <t>08-03-571-03</t>
  </si>
  <si>
    <t>Щит заводского изготовления однорядный или двухрядный: открытого исполнения, глубина до 800 мм</t>
  </si>
  <si>
    <t>08-03-571-04</t>
  </si>
  <si>
    <t>Щит заводского изготовления однорядный или двухрядный: шкафного исполнения, глубина до 600 мм</t>
  </si>
  <si>
    <t>08-03-571-05</t>
  </si>
  <si>
    <t>Щит заводского изготовления однорядный или двухрядный: шкафного исполнения, глубина до 800 мм</t>
  </si>
  <si>
    <t>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</si>
  <si>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</si>
  <si>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основной вариант ,  блок управления или распределительный пункт; установка и размеры</t>
  </si>
  <si>
    <t>08-03-572-04</t>
  </si>
  <si>
    <t>Блок управления шкафного исполнения или распределительный пункт (шкаф), устанавливаемый: на стене, высота и ширина до 1200х1000 мм</t>
  </si>
  <si>
    <t>08-03-572-05</t>
  </si>
  <si>
    <t>Блок управления шкафного исполнения или распределительный пункт (шкаф), устанавливаемый: на стене, высота и ширина до 1700х1100 мм</t>
  </si>
  <si>
    <t>08-03-572-06</t>
  </si>
  <si>
    <t>Блок управления шкафного исполнения или распределительный пункт (шкаф), устанавливаемый: на полу, высота и ширина до 1200х1000 мм</t>
  </si>
  <si>
    <t>08-03-572-07</t>
  </si>
  <si>
    <t>Блок управления шкафного исполнения или распределительный пункт (шкаф), устанавливаемый: на полу, высота и ширина до 1700х1100 мм</t>
  </si>
  <si>
    <t>08-03-572-08</t>
  </si>
  <si>
    <t>Блок управления шкафного исполнения или распределительный пункт (шкаф), устанавливаемый: в нише, высота и ширина до 700х850 мм</t>
  </si>
  <si>
    <t>08-03-572-09</t>
  </si>
  <si>
    <t>Блок управления шкафного исполнения или распределительный пункт (шкаф), устанавливаемый: в нише, высота и ширина до 1300х850 мм</t>
  </si>
  <si>
    <t>08-03-573-01</t>
  </si>
  <si>
    <t>Пульт управления напольный, высота до 1200 мм, глубина и ширина по фронту: до 700х600 мм</t>
  </si>
  <si>
    <t>основной вариант ,  пульт или навесной шкаф управления; габариты</t>
  </si>
  <si>
    <t>08-03-573-02</t>
  </si>
  <si>
    <t>Пульт управления напольный, высота до 1200 мм, глубина и ширина по фронту: до 700х1000 мм</t>
  </si>
  <si>
    <t>08-03-573-03</t>
  </si>
  <si>
    <t>Вставка пульта управления угловая напольная глубиной до 700 мм</t>
  </si>
  <si>
    <t>Шкаф (пульт) управления навесной, высота, ширина и глубина: до 600х600х350 мм</t>
  </si>
  <si>
    <t>08-03-573-05</t>
  </si>
  <si>
    <t>Шкаф (пульт) управления навесной, высота, ширина и глубина: до 900х600х500 мм</t>
  </si>
  <si>
    <t>08-03-573-06</t>
  </si>
  <si>
    <t>Шкаф (пульт) управления навесной, высота, ширина и глубина: до 1200х600х500 мм</t>
  </si>
  <si>
    <t>Разводка по устройствам и подключение жил кабелей или проводов сечением: до 10 мм2</t>
  </si>
  <si>
    <t>дополнительная работа ,  внешние подключения по сечению; 100 шт</t>
  </si>
  <si>
    <t>08-03-574-02</t>
  </si>
  <si>
    <t>Разводка по устройствам и подключение жил кабелей или проводов сечением: до 16 мм2</t>
  </si>
  <si>
    <t>08-03-574-03</t>
  </si>
  <si>
    <t>Разводка по устройствам и подключение жил кабелей или проводов сечением: до 35 мм2</t>
  </si>
  <si>
    <t>08-03-574-04</t>
  </si>
  <si>
    <t>Разводка по устройствам и подключение жил кабелей или проводов сечением: до 70 мм2</t>
  </si>
  <si>
    <t>08-03-574-05</t>
  </si>
  <si>
    <t>Разводка по устройствам и подключение жил кабелей или проводов сечением: до 95 мм2</t>
  </si>
  <si>
    <t>08-03-574-06</t>
  </si>
  <si>
    <t>Разводка по устройствам и подключение жил кабелей или проводов сечением: до 120 мм2</t>
  </si>
  <si>
    <t>08-03-574-07</t>
  </si>
  <si>
    <t>Разводка по устройствам и подключение жил кабелей или проводов сечением: до 150 мм2</t>
  </si>
  <si>
    <t>08-03-574-08</t>
  </si>
  <si>
    <t>Разводка по устройствам и подключение жил кабелей или проводов сечением: до 185 мм2</t>
  </si>
  <si>
    <t>08-03-574-09</t>
  </si>
  <si>
    <t>Разводка по устройствам и подключение жил кабелей или проводов сечением: до 240 мм2</t>
  </si>
  <si>
    <t>08-03-599-01</t>
  </si>
  <si>
    <t>Щитки осветительные, устанавливаемые в нише: распорными дюбелями, масса щитка до 6 кг</t>
  </si>
  <si>
    <t>альтернатива ,  осветительный щиток; масса, крепление и установка</t>
  </si>
  <si>
    <t>08-03-599-02</t>
  </si>
  <si>
    <t>Щитки осветительные, устанавливаемые в нише: распорными дюбелями, масса щитка свыше 6 до 15 кг</t>
  </si>
  <si>
    <t>08-03-599-03</t>
  </si>
  <si>
    <t>Щитки осветительные, устанавливаемые в нише: распорными дюбелями, масса щитка свыше 15 до 25 кг</t>
  </si>
  <si>
    <t>08-03-599-04</t>
  </si>
  <si>
    <t>Щитки осветительные, устанавливаемые в нише: распорными дюбелями, масса щитка свыше 25 до 50 кг</t>
  </si>
  <si>
    <t>08-03-599-05</t>
  </si>
  <si>
    <t>Щитки осветительные, устанавливаемые в нише: болтами на конструкции, масса щитка до 6 кг</t>
  </si>
  <si>
    <t>08-03-599-06</t>
  </si>
  <si>
    <t>Щитки осветительные, устанавливаемые в нише: болтами на конструкции, масса щитка свыше 6 до 15 кг</t>
  </si>
  <si>
    <t>08-03-599-07</t>
  </si>
  <si>
    <t>Щитки осветительные, устанавливаемые в нише: болтами на конструкции, масса щитка свыше 15 до 25 кг</t>
  </si>
  <si>
    <t>08-03-599-08</t>
  </si>
  <si>
    <t>Щитки осветительные, устанавливаемые в нише: болтами на конструкции, масса щитка свыше 25 до 50 кг</t>
  </si>
  <si>
    <t>08-03-599-09</t>
  </si>
  <si>
    <t>Щитки осветительные, устанавливаемые на стене: распорными дюбелями, масса щитка до 6 кг</t>
  </si>
  <si>
    <t>08-03-599-10</t>
  </si>
  <si>
    <t>Щитки осветительные, устанавливаемые на стене: распорными дюбелями, масса щитка свыше 6 до 15 кг</t>
  </si>
  <si>
    <t>08-03-599-11</t>
  </si>
  <si>
    <t>Щитки осветительные, устанавливаемые на стене: распорными дюбелями, масса щитка свыше 15 до 40 кг</t>
  </si>
  <si>
    <t>08-03-599-12</t>
  </si>
  <si>
    <t>Щитки осветительные, устанавливаемые на стене: болтами на конструкции, масса щитка до 6 кг</t>
  </si>
  <si>
    <t>08-03-599-13</t>
  </si>
  <si>
    <t>Щитки осветительные, устанавливаемые на стене: болтами на конструкции, масса щитка свыше 6 до 15 кг</t>
  </si>
  <si>
    <t>08-03-599-14</t>
  </si>
  <si>
    <t>Щитки осветительные, устанавливаемые на стене: болтами на конструкции, масса щитка свыше 15 до 40 кг</t>
  </si>
  <si>
    <t>11-06-001-01</t>
  </si>
  <si>
    <t>Щиты и пульты, масса: до 50 кг</t>
  </si>
  <si>
    <t>основной вариант ,  щиты и пульты автоматики; масса</t>
  </si>
  <si>
    <t>11-06-001-02</t>
  </si>
  <si>
    <t>Щиты и пульты, масса: до 100 кг</t>
  </si>
  <si>
    <t>11-06-001-03</t>
  </si>
  <si>
    <t>Щиты и пульты, масса: до 150 кг</t>
  </si>
  <si>
    <t>11-06-001-04</t>
  </si>
  <si>
    <t>Щиты и пульты, масса: до 250 кг</t>
  </si>
  <si>
    <t>11-06-001-05</t>
  </si>
  <si>
    <t>Щиты и пульты, масса: до 350 кг</t>
  </si>
  <si>
    <t>11-06-002-01</t>
  </si>
  <si>
    <t>Электрические проводки в щитах и пультах: шкафных и панельных</t>
  </si>
  <si>
    <t>100 м</t>
  </si>
  <si>
    <t>дополнительная работа ,  электрические проводки; 100 м</t>
  </si>
  <si>
    <t>11-06-002-02</t>
  </si>
  <si>
    <t>Электрические проводки в щитах и пультах: малогабаритных</t>
  </si>
  <si>
    <t>ФЕР ФСНБ-2020, базисный уровень 2001 г.</t>
  </si>
  <si>
    <t>10-01-057-01</t>
  </si>
  <si>
    <t>Установка по месту шкафных и антресольных: стенок</t>
  </si>
  <si>
    <t>100 м2</t>
  </si>
  <si>
    <t>Отдельное назначение; сопоставить проект и технологию</t>
  </si>
  <si>
    <t>Специальное назначение</t>
  </si>
  <si>
    <t>10-01-057-02</t>
  </si>
  <si>
    <t>Установка по месту шкафных и антресольных: полок</t>
  </si>
  <si>
    <t>10-01-057-03</t>
  </si>
  <si>
    <t>Изготовление комплекта деталей встроенных шкафов из панелей ДСП</t>
  </si>
  <si>
    <t>10-01-058-01</t>
  </si>
  <si>
    <t>Установка дверных блоков: шкафных</t>
  </si>
  <si>
    <t>10 шт</t>
  </si>
  <si>
    <t>10-01-059-01</t>
  </si>
  <si>
    <t>Установка столов, шкафов под мойки, холодильных шкафов и др.</t>
  </si>
  <si>
    <t>16-08-001-01</t>
  </si>
  <si>
    <t>Установка шкафов металлических для санитарно-технических систем: на стене или в нише массой до 10 кг</t>
  </si>
  <si>
    <t>16-08-001-02</t>
  </si>
  <si>
    <t>Установка шкафов металлических для санитарно-технических систем: на стене или в нише массой свыше 10 до 20 кг</t>
  </si>
  <si>
    <t>16-08-001-03</t>
  </si>
  <si>
    <t>Установка шкафов металлических для санитарно-технических систем: на стене или в нише массой свыше 20 до 30 кг</t>
  </si>
  <si>
    <t>16-08-001-04</t>
  </si>
  <si>
    <t>Установка шкафов металлических для санитарно-технических систем: на стене или в нише массой свыше 30 кг</t>
  </si>
  <si>
    <t>16-08-001-05</t>
  </si>
  <si>
    <t>Установка шкафов металлических для санитарно-технических систем: на полу массой до 10 кг</t>
  </si>
  <si>
    <t>16-08-001-06</t>
  </si>
  <si>
    <t>Установка шкафов металлических для санитарно-технических систем: на полу массой свыше 10 до 20 кг</t>
  </si>
  <si>
    <t>16-08-001-07</t>
  </si>
  <si>
    <t>Установка шкафов металлических для санитарно-технических систем: на полу массой свыше 20 до 30 кг</t>
  </si>
  <si>
    <t>16-08-001-08</t>
  </si>
  <si>
    <t>Установка шкафов металлических для санитарно-технических систем: на полу массой свыше 30 кг</t>
  </si>
  <si>
    <t>ФЕРм ФСНБ-2020, базисный уровень 2001 г.</t>
  </si>
  <si>
    <t>08-01-102-01</t>
  </si>
  <si>
    <t>Шкаф управления и регулирования</t>
  </si>
  <si>
    <t>шкаф</t>
  </si>
  <si>
    <t>08-03-571-06</t>
  </si>
  <si>
    <t>Стеллаж заводского изготовления с блоками резисторов до 1000 В, масса: до 40 кг, ширина стеллажа по фронту 900 мм</t>
  </si>
  <si>
    <t>08-03-571-07</t>
  </si>
  <si>
    <t>Стеллаж заводского изготовления с блоками резисторов до 1000 В, масса: до 40 кг, ширина стеллажа по фронту 1800 мм</t>
  </si>
  <si>
    <t>08-03-571-08</t>
  </si>
  <si>
    <t>Стеллаж заводского изготовления с блоками резисторов до 1000 В, масса: до 40 кг, ширина стеллажа по фронту 2700 мм</t>
  </si>
  <si>
    <t>08-03-571-09</t>
  </si>
  <si>
    <t>Стеллаж заводского изготовления с блоками резисторов до 1000 В, масса: до 40 кг, ширина стеллажа по фронту 3600 мм</t>
  </si>
  <si>
    <t>08-03-571-10</t>
  </si>
  <si>
    <t>Стеллаж заводского изготовления с блоками резисторов до 1000 В, масса: до 60 кг, ширина стеллажа по фронту 900 мм</t>
  </si>
  <si>
    <t>08-03-571-11</t>
  </si>
  <si>
    <t>Стеллаж заводского изготовления с блоками резисторов до 1000 В, масса: до 60 кг, ширина стеллажа по фронту 1800 мм</t>
  </si>
  <si>
    <t>08-03-571-12</t>
  </si>
  <si>
    <t>Стеллаж заводского изготовления с блоками резисторов до 1000 В, масса: до 60 кг, ширина стеллажа по фронту 2700 мм</t>
  </si>
  <si>
    <t>08-03-571-13</t>
  </si>
  <si>
    <t>Стеллаж заводского изготовления с блоками резисторов до 1000 В, масса: до 60 кг, ширина стеллажа по фронту 3600 мм</t>
  </si>
  <si>
    <t>08-03-572-01</t>
  </si>
  <si>
    <t>Блок управления открытого исполнения высотой и шириной до 1000х800 мм, устанавливаемый: на стене</t>
  </si>
  <si>
    <t>08-03-572-02</t>
  </si>
  <si>
    <t>Блок управления открытого исполнения высотой и шириной до 1000х800 мм, устанавливаемый: на металлическом основании</t>
  </si>
  <si>
    <t>базисный ценовой аналог ФСНБ-2020; не текущая цена</t>
  </si>
  <si>
    <t>08-03-575-01</t>
  </si>
  <si>
    <t>Прибор или аппарат</t>
  </si>
  <si>
    <t>08-03-575-02</t>
  </si>
  <si>
    <t>Блок резисторов (ящик сопротивлений) масса: до 15 кг</t>
  </si>
  <si>
    <t>08-03-575-03</t>
  </si>
  <si>
    <t>Блок резисторов (ящик сопротивлений) масса: до 40 кг</t>
  </si>
  <si>
    <t>08-03-575-04</t>
  </si>
  <si>
    <t>Блок резисторов (ящик сопротивлений) масса: до 50 кг</t>
  </si>
  <si>
    <t>08-03-575-05</t>
  </si>
  <si>
    <t>Блок резисторов (ящик сопротивлений) масса: до 60 кг</t>
  </si>
  <si>
    <t>Щитки осветительные, устанавливаемые в нише: распорными дюбелями, масса щитка до 15 кг</t>
  </si>
  <si>
    <t>Щитки осветительные, устанавливаемые в нише: распорными дюбелями, масса щитка до 25 кг</t>
  </si>
  <si>
    <t>Щитки осветительные, устанавливаемые в нише: распорными дюбелями, масса щитка до 50 кг</t>
  </si>
  <si>
    <t>Щитки осветительные, устанавливаемые в нише: болтами на конструкции, масса щитка до 15 кг</t>
  </si>
  <si>
    <t>Щитки осветительные, устанавливаемые в нише: болтами на конструкции, масса щитка до 25 кг</t>
  </si>
  <si>
    <t>Щитки осветительные, устанавливаемые в нише: болтами на конструкции, масса щитка до 50 кг</t>
  </si>
  <si>
    <t>Щитки осветительные, устанавливаемые на стене: распорными дюбелями, масса щитка до 15 кг</t>
  </si>
  <si>
    <t>Щитки осветительные, устанавливаемые на стене: распорными дюбелями, масса щитка до 40 кг</t>
  </si>
  <si>
    <t>Щитки осветительные, устанавливаемые на стене: болтами на конструкции, масса щитка до 15 кг</t>
  </si>
  <si>
    <t>Щитки осветительные, устанавливаемые на стене: болтами на конструкции, масса щитка до 40 кг</t>
  </si>
  <si>
    <t>10-03-001-01</t>
  </si>
  <si>
    <t>Стойка, полустойка, каркас стойки или шкаф, масса: до 100 кг</t>
  </si>
  <si>
    <t>10-03-001-02</t>
  </si>
  <si>
    <t>Стойка, полустойка, каркас стойки или шкаф, масса: до 300 кг</t>
  </si>
  <si>
    <t>10-03-001-03</t>
  </si>
  <si>
    <t>Стойка, полустойка, каркас стойки или шкаф, масса: свыше 300 кг</t>
  </si>
  <si>
    <t>10-03-001-04</t>
  </si>
  <si>
    <t>Плата дополнительная, устанавливаемая на готовом месте стойки</t>
  </si>
  <si>
    <t>10-04-112-01</t>
  </si>
  <si>
    <t>Шкаф или панель коммутации связи и сигнализации на стене или в нише, количество пар: до 20</t>
  </si>
  <si>
    <t>10-04-112-02</t>
  </si>
  <si>
    <t>Шкаф или панель коммутации связи и сигнализации на стене или в нише, количество пар: 100</t>
  </si>
  <si>
    <t>10-04-112-03</t>
  </si>
  <si>
    <t>Шкаф или панель коммутации связи и сигнализации на стене или в нише, количество пар: 150</t>
  </si>
  <si>
    <t>10-04-112-04</t>
  </si>
  <si>
    <t>Шкаф или панель коммутации связи и сигнализации на стене или в нише, количество пар: 300</t>
  </si>
  <si>
    <t>10-04-112-05</t>
  </si>
  <si>
    <t>Шкаф или панель коммутации связи и сигнализации на стене или в нише, количество пар: 400</t>
  </si>
  <si>
    <t>10-04-112-06</t>
  </si>
  <si>
    <t>Шкаф или панель коммутации связи и сигнализации на стене или в нише, количество пар: свыше 500</t>
  </si>
  <si>
    <t>10-04-112-07</t>
  </si>
  <si>
    <t>Коробка подключения аппаратуры в подпольном люке, количество линий: до 5</t>
  </si>
  <si>
    <t>10-04-112-08</t>
  </si>
  <si>
    <t>Коробка подключения аппаратуры в подпольном люке, количество линий: до 10</t>
  </si>
  <si>
    <t>10-04-112-09</t>
  </si>
  <si>
    <t>Коробка подключения аппаратуры в подпольном люке, количество линий: до 20</t>
  </si>
  <si>
    <t>10-04-112-10</t>
  </si>
  <si>
    <t>Коробка подключения аппаратуры в подпольном люке, количество линий: до 40</t>
  </si>
  <si>
    <t>10-04-112-11</t>
  </si>
  <si>
    <t>Коробка подключения гибкой петли на рабочей галерее, количество линий: 20</t>
  </si>
  <si>
    <t>10-04-112-12</t>
  </si>
  <si>
    <t>Коробка подключения гибкой петли на рабочей галерее, количество линий: 40</t>
  </si>
  <si>
    <t>10-04-112-13</t>
  </si>
  <si>
    <t>Коробка подключения гибкой петли на рабочей галерее, количество линий: 60</t>
  </si>
  <si>
    <t>10-04-112-14</t>
  </si>
  <si>
    <t>Коробка подключения гибкой петли на рабочей галерее, количество линий: свыше 60</t>
  </si>
  <si>
    <t>10-04-112-15</t>
  </si>
  <si>
    <t>Пульт связи помощника режиссера, до 10 сигналов режиссерской сигнализации, на 1 направление трансляции и оповещения</t>
  </si>
  <si>
    <t>10-04-112-16</t>
  </si>
  <si>
    <t>Пульт связи помощника режиссера, до 30 сигналов режиссерской сигнализации, на 4 направления трансляции и оповещения</t>
  </si>
  <si>
    <t>11-06-002-03</t>
  </si>
  <si>
    <t>Трубные проводки в щитах и пультах: из цветных металлов</t>
  </si>
  <si>
    <t>11-06-002-04</t>
  </si>
  <si>
    <t>Трубные проводки в щитах и пультах: из стальных труб</t>
  </si>
  <si>
    <t>11-06-002-05</t>
  </si>
  <si>
    <t>Трубные проводки в щитах и пультах: из пластмассовых труб</t>
  </si>
  <si>
    <t>ГЭСН ФСНБ-2022</t>
  </si>
  <si>
    <t>смежная развилка ,  встроенный шкаф и отдельные изделия; не электрический шкаф</t>
  </si>
  <si>
    <t>смежная развилка ,  санитарно-технический шкаф на стене/в нише 10, 20 кг; 100 шт</t>
  </si>
  <si>
    <t>ловушка ,  раздел преобразовательных устройств, не универсальная норма шкафа</t>
  </si>
  <si>
    <t>ловушка ,  аппарат, снятый перед транспортировкой</t>
  </si>
  <si>
    <t>условная альтернатива ,  стойка/шкаф оборудования связи; проверить область и технологию</t>
  </si>
  <si>
    <t>Стойка, полустойка, каркас стойки или шкаф, масса: свыше 100 до 300 кг</t>
  </si>
  <si>
    <t>ловушка ,  связь и сигнализация театрально-зрелищных предприятий</t>
  </si>
  <si>
    <t>Пример: три шкафа и внешние подключения</t>
  </si>
  <si>
    <t>Учебный пример, числа условные.</t>
  </si>
  <si>
    <t>Показатель</t>
  </si>
  <si>
    <t>Значение</t>
  </si>
  <si>
    <t>Единица</t>
  </si>
  <si>
    <t>Обоснование</t>
  </si>
  <si>
    <t>Шкафы</t>
  </si>
  <si>
    <t>Высота шкафа</t>
  </si>
  <si>
    <t>мм</t>
  </si>
  <si>
    <t>Паспорт</t>
  </si>
  <si>
    <t>Ширина шкафа</t>
  </si>
  <si>
    <t>Глубина шкафа</t>
  </si>
  <si>
    <t>Учитываемые внешние подключения на шкаф</t>
  </si>
  <si>
    <t>Схема, на стороне шкафа</t>
  </si>
  <si>
    <t>Сечение жилы</t>
  </si>
  <si>
    <t>мм²</t>
  </si>
  <si>
    <t>Схема</t>
  </si>
  <si>
    <t>Труд по 08-03-573-04 на шкаф</t>
  </si>
  <si>
    <t>чел.-ч</t>
  </si>
  <si>
    <t>Труд по 08-03-574-01 на 100 подключений</t>
  </si>
  <si>
    <t>Измеритель нормы подключений</t>
  </si>
  <si>
    <t>ГЭСНм 08-03-574-01</t>
  </si>
  <si>
    <t>Длина выполняемой электрической проводки</t>
  </si>
  <si>
    <t>Проект; исключить повторный учёт</t>
  </si>
  <si>
    <t>Всего внешних подключений</t>
  </si>
  <si>
    <t>Количество по 08-03-574-01</t>
  </si>
  <si>
    <t>ед. нормы</t>
  </si>
  <si>
    <t>Труд монтажа по 08-03-573-04</t>
  </si>
  <si>
    <t>Труд подключений по 08-03-574-01</t>
  </si>
  <si>
    <t>Всего нормативного труда рабочих</t>
  </si>
  <si>
    <t>Объём проводок по 11-06-002</t>
  </si>
  <si>
    <t>Условия примера</t>
  </si>
  <si>
    <t>НКУ, навесной, заводская сборка</t>
  </si>
  <si>
    <t>Проверка исходных данных</t>
  </si>
  <si>
    <t>Цена оборудования и текущие начисления определяются по документам объекта.</t>
  </si>
  <si>
    <t>Что проверить перед выпуском сметы</t>
  </si>
  <si>
    <t>Проверяемое условие</t>
  </si>
  <si>
    <t>Замечание / документ</t>
  </si>
  <si>
    <t>Назначение соответствует области применения сборника.</t>
  </si>
  <si>
    <t>Комплектность отделяет заводские работы от монтажа на объекте.</t>
  </si>
  <si>
    <t>Способ установки и все габариты либо масса подтверждены.</t>
  </si>
  <si>
    <t>Подключения посчитаны по схеме и разделены по сечениям.</t>
  </si>
  <si>
    <t>Измерители шт, м, 100 шт и 100 м переведены правильно.</t>
  </si>
  <si>
    <t>Заземление, крепёж, конструкции и проводки не продублированы.</t>
  </si>
  <si>
    <t>Цена шкафа учитывает комплектацию без повторной покупки аппаратов.</t>
  </si>
  <si>
    <t>Кабельные работы и ПНР подтверждены отдельными объёмами.</t>
  </si>
  <si>
    <t>Редакция базы и положения сборника проверены для выбранных шифров.</t>
  </si>
  <si>
    <t>Решение сметчика и документы-источники внесены в ВОР.</t>
  </si>
  <si>
    <t>Строки ВОР, требующие исходных данных</t>
  </si>
  <si>
    <t>Строки ВОР, ожидающие проверки сметчика</t>
  </si>
  <si>
    <t>Нормативные источники и исходные данные</t>
  </si>
  <si>
    <t>Документ</t>
  </si>
  <si>
    <t>Подтверждает</t>
  </si>
  <si>
    <t>Ссылка / документ объекта</t>
  </si>
  <si>
    <t>Дата проверки</t>
  </si>
  <si>
    <t>ГЭСНм 81-03-08-2022</t>
  </si>
  <si>
    <t>НКУ: таблицы 571, 572, 573, 574, 575, 599; пп. 1.8.62, 1.8.63, 1.8.65, 1.8.66</t>
  </si>
  <si>
    <t>Официальный текст</t>
  </si>
  <si>
    <t>ГЭСНм 81-03-11-2022</t>
  </si>
  <si>
    <t>Щиты автоматики и проводки: 11-06-001, 11-06-002; пп. 1.11.42, 1.11.43, 1.11.44, 1.11.46, 1.11.47</t>
  </si>
  <si>
    <t>ГЭСНм 81-03-10-2022</t>
  </si>
  <si>
    <t>Назначение и технология монтажа оборудования связи по 10-03-001</t>
  </si>
  <si>
    <t>Спецификация и паспорта</t>
  </si>
  <si>
    <t>Назначение, габариты, масса, комплектность</t>
  </si>
  <si>
    <t>Схема подключений</t>
  </si>
  <si>
    <t>Внешние рабочие цепи, сечения и количество точек</t>
  </si>
  <si>
    <t>Учебный пример</t>
  </si>
  <si>
    <t>Исходные характеристики и количество условные; нормы труда взяты из ГЭСНм ФСНБ-2022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</si>
</sst>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4" x14ac:knownFonts="1">
    <font>
      <color theme="1"/>
      <family val="2"/>
      <scheme val="minor"/>
      <sz val="11"/>
      <name val="Calibri"/>
    </font>
    <font>
      <b/>
      <color rgb="382B25"/>
      <sz val="14"/>
      <name val="Arial"/>
    </font>
    <font>
      <color rgb="382B25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82B25"/>
      </patternFill>
    </fill>
    <fill>
      <patternFill patternType="solid">
        <fgColor rgb="FFF4D6"/>
      </patternFill>
    </fill>
    <fill>
      <patternFill patternType="solid">
        <fgColor rgb="F0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" fontId="2" fillId="3" borderId="0" xfId="0" applyNumberFormat="1" applyFont="1" applyFill="1" applyAlignment="1">
      <alignment horizontal="right" vertical="center" wrapText="1"/>
    </xf>
    <xf numFmtId="165" fontId="0" fillId="3" borderId="0" xfId="0" applyNumberFormat="1" applyFill="1"/>
    <xf numFmtId="1" fontId="0" fillId="3" borderId="0" xfId="0" applyNumberFormat="1" applyFill="1"/>
    <xf numFmtId="1" fontId="2" fillId="4" borderId="0" xfId="0" applyNumberFormat="1" applyFont="1" applyFill="1" applyAlignment="1">
      <alignment horizontal="right" vertical="center" wrapText="1"/>
    </xf>
    <xf numFmtId="0" fontId="0" fillId="3" borderId="0" xfId="0" applyFill="1"/>
    <xf numFmtId="165" fontId="2" fillId="4" borderId="0" xfId="0" applyNumberFormat="1" applyFont="1" applyFill="1" applyAlignment="1">
      <alignment horizontal="right" vertical="center" wrapText="1"/>
    </xf>
    <xf numFmtId="4" fontId="0" fillId="3" borderId="0" xfId="0" applyNumberFormat="1" applyFill="1"/>
    <xf numFmtId="165" fontId="2" fillId="3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CE6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7bd9523b-a3a7-4f13-b105-72cdade1564a" TargetMode="External"/><Relationship Id="rId2" Type="http://schemas.openxmlformats.org/officeDocument/2006/relationships/hyperlink" Target="https://fgiscs.minstroyrf.ru/api/FrsnDocument/DocDataByGuid/7bd9523b-a3a7-4f13-b105-72cdade1564a" TargetMode="External"/><Relationship Id="rId3" Type="http://schemas.openxmlformats.org/officeDocument/2006/relationships/hyperlink" Target="https://fgiscs.minstroyrf.ru/api/FrsnDocument/DocDataByGuid/7bd9523b-a3a7-4f13-b105-72cdade1564a" TargetMode="External"/><Relationship Id="rId4" Type="http://schemas.openxmlformats.org/officeDocument/2006/relationships/hyperlink" Target="https://fgiscs.minstroyrf.ru/api/FrsnDocument/DocDataByGuid/7bd9523b-a3a7-4f13-b105-72cdade1564a" TargetMode="External"/><Relationship Id="rId5" Type="http://schemas.openxmlformats.org/officeDocument/2006/relationships/hyperlink" Target="https://fgiscs.minstroyrf.ru/api/FrsnDocument/DocDataByGuid/7bd9523b-a3a7-4f13-b105-72cdade1564a" TargetMode="External"/><Relationship Id="rId6" Type="http://schemas.openxmlformats.org/officeDocument/2006/relationships/hyperlink" Target="https://fgiscs.minstroyrf.ru/api/FrsnDocument/DocDataByGuid/7bd9523b-a3a7-4f13-b105-72cdade1564a" TargetMode="External"/><Relationship Id="rId7" Type="http://schemas.openxmlformats.org/officeDocument/2006/relationships/hyperlink" Target="https://fgiscs.minstroyrf.ru/api/FrsnDocument/DocDataByGuid/7bd9523b-a3a7-4f13-b105-72cdade1564a" TargetMode="External"/><Relationship Id="rId8" Type="http://schemas.openxmlformats.org/officeDocument/2006/relationships/hyperlink" Target="https://fgiscs.minstroyrf.ru/api/FrsnDocument/DocDataByGuid/7bd9523b-a3a7-4f13-b105-72cdade1564a" TargetMode="External"/><Relationship Id="rId9" Type="http://schemas.openxmlformats.org/officeDocument/2006/relationships/hyperlink" Target="https://fgiscs.minstroyrf.ru/api/FrsnDocument/DocDataByGuid/7bd9523b-a3a7-4f13-b105-72cdade1564a" TargetMode="External"/><Relationship Id="rId10" Type="http://schemas.openxmlformats.org/officeDocument/2006/relationships/hyperlink" Target="https://fgiscs.minstroyrf.ru/api/FrsnDocument/DocDataByGuid/7bd9523b-a3a7-4f13-b105-72cdade1564a" TargetMode="External"/><Relationship Id="rId11" Type="http://schemas.openxmlformats.org/officeDocument/2006/relationships/hyperlink" Target="https://fgiscs.minstroyrf.ru/api/FrsnDocument/DocDataByGuid/7bd9523b-a3a7-4f13-b105-72cdade1564a" TargetMode="External"/><Relationship Id="rId12" Type="http://schemas.openxmlformats.org/officeDocument/2006/relationships/hyperlink" Target="https://fgiscs.minstroyrf.ru/api/FrsnDocument/DocDataByGuid/7bd9523b-a3a7-4f13-b105-72cdade1564a" TargetMode="External"/><Relationship Id="rId13" Type="http://schemas.openxmlformats.org/officeDocument/2006/relationships/hyperlink" Target="https://fgiscs.minstroyrf.ru/api/FrsnDocument/DocDataByGuid/7bd9523b-a3a7-4f13-b105-72cdade1564a" TargetMode="External"/><Relationship Id="rId14" Type="http://schemas.openxmlformats.org/officeDocument/2006/relationships/hyperlink" Target="https://fgiscs.minstroyrf.ru/api/FrsnDocument/DocDataByGuid/7bd9523b-a3a7-4f13-b105-72cdade1564a" TargetMode="External"/><Relationship Id="rId15" Type="http://schemas.openxmlformats.org/officeDocument/2006/relationships/hyperlink" Target="https://fgiscs.minstroyrf.ru/api/FrsnDocument/DocDataByGuid/7bd9523b-a3a7-4f13-b105-72cdade1564a" TargetMode="External"/><Relationship Id="rId16" Type="http://schemas.openxmlformats.org/officeDocument/2006/relationships/hyperlink" Target="https://fgiscs.minstroyrf.ru/api/FrsnDocument/DocDataByGuid/7bd9523b-a3a7-4f13-b105-72cdade1564a" TargetMode="External"/><Relationship Id="rId17" Type="http://schemas.openxmlformats.org/officeDocument/2006/relationships/hyperlink" Target="https://fgiscs.minstroyrf.ru/api/FrsnDocument/DocDataByGuid/7bd9523b-a3a7-4f13-b105-72cdade1564a" TargetMode="External"/><Relationship Id="rId18" Type="http://schemas.openxmlformats.org/officeDocument/2006/relationships/hyperlink" Target="https://fgiscs.minstroyrf.ru/api/FrsnDocument/DocDataByGuid/7bd9523b-a3a7-4f13-b105-72cdade1564a" TargetMode="External"/><Relationship Id="rId19" Type="http://schemas.openxmlformats.org/officeDocument/2006/relationships/hyperlink" Target="https://fgiscs.minstroyrf.ru/api/FrsnDocument/DocDataByGuid/7bd9523b-a3a7-4f13-b105-72cdade1564a" TargetMode="External"/><Relationship Id="rId20" Type="http://schemas.openxmlformats.org/officeDocument/2006/relationships/hyperlink" Target="https://fgiscs.minstroyrf.ru/api/FrsnDocument/DocDataByGuid/7bd9523b-a3a7-4f13-b105-72cdade1564a" TargetMode="External"/><Relationship Id="rId21" Type="http://schemas.openxmlformats.org/officeDocument/2006/relationships/hyperlink" Target="https://fgiscs.minstroyrf.ru/api/FrsnDocument/DocDataByGuid/7bd9523b-a3a7-4f13-b105-72cdade1564a" TargetMode="External"/><Relationship Id="rId22" Type="http://schemas.openxmlformats.org/officeDocument/2006/relationships/hyperlink" Target="https://fgiscs.minstroyrf.ru/api/FrsnDocument/DocDataByGuid/7bd9523b-a3a7-4f13-b105-72cdade1564a" TargetMode="External"/><Relationship Id="rId23" Type="http://schemas.openxmlformats.org/officeDocument/2006/relationships/hyperlink" Target="https://fgiscs.minstroyrf.ru/api/FrsnDocument/DocDataByGuid/7bd9523b-a3a7-4f13-b105-72cdade1564a" TargetMode="External"/><Relationship Id="rId24" Type="http://schemas.openxmlformats.org/officeDocument/2006/relationships/hyperlink" Target="https://fgiscs.minstroyrf.ru/api/FrsnDocument/DocDataByGuid/7bd9523b-a3a7-4f13-b105-72cdade1564a" TargetMode="External"/><Relationship Id="rId25" Type="http://schemas.openxmlformats.org/officeDocument/2006/relationships/hyperlink" Target="https://fgiscs.minstroyrf.ru/api/FrsnDocument/DocDataByGuid/7bd9523b-a3a7-4f13-b105-72cdade1564a" TargetMode="External"/><Relationship Id="rId26" Type="http://schemas.openxmlformats.org/officeDocument/2006/relationships/hyperlink" Target="https://fgiscs.minstroyrf.ru/api/FrsnDocument/DocDataByGuid/7bd9523b-a3a7-4f13-b105-72cdade1564a" TargetMode="External"/><Relationship Id="rId27" Type="http://schemas.openxmlformats.org/officeDocument/2006/relationships/hyperlink" Target="https://fgiscs.minstroyrf.ru/api/FrsnDocument/DocDataByGuid/7bd9523b-a3a7-4f13-b105-72cdade1564a" TargetMode="External"/><Relationship Id="rId28" Type="http://schemas.openxmlformats.org/officeDocument/2006/relationships/hyperlink" Target="https://fgiscs.minstroyrf.ru/api/FrsnDocument/DocDataByGuid/7bd9523b-a3a7-4f13-b105-72cdade1564a" TargetMode="External"/><Relationship Id="rId29" Type="http://schemas.openxmlformats.org/officeDocument/2006/relationships/hyperlink" Target="https://fgiscs.minstroyrf.ru/api/FrsnDocument/DocDataByGuid/7bd9523b-a3a7-4f13-b105-72cdade1564a" TargetMode="External"/><Relationship Id="rId30" Type="http://schemas.openxmlformats.org/officeDocument/2006/relationships/hyperlink" Target="https://fgiscs.minstroyrf.ru/api/FrsnDocument/DocDataByGuid/7bd9523b-a3a7-4f13-b105-72cdade1564a" TargetMode="External"/><Relationship Id="rId31" Type="http://schemas.openxmlformats.org/officeDocument/2006/relationships/hyperlink" Target="https://fgiscs.minstroyrf.ru/api/FrsnDocument/DocDataByGuid/7bd9523b-a3a7-4f13-b105-72cdade1564a" TargetMode="External"/><Relationship Id="rId32" Type="http://schemas.openxmlformats.org/officeDocument/2006/relationships/hyperlink" Target="https://fgiscs.minstroyrf.ru/api/FrsnDocument/DocDataByGuid/7bd9523b-a3a7-4f13-b105-72cdade1564a" TargetMode="External"/><Relationship Id="rId33" Type="http://schemas.openxmlformats.org/officeDocument/2006/relationships/hyperlink" Target="https://fgiscs.minstroyrf.ru/api/FrsnDocument/DocDataByGuid/7bd9523b-a3a7-4f13-b105-72cdade1564a" TargetMode="External"/><Relationship Id="rId34" Type="http://schemas.openxmlformats.org/officeDocument/2006/relationships/hyperlink" Target="https://fgiscs.minstroyrf.ru/api/FrsnDocument/DocDataByGuid/7bd9523b-a3a7-4f13-b105-72cdade1564a" TargetMode="External"/><Relationship Id="rId35" Type="http://schemas.openxmlformats.org/officeDocument/2006/relationships/hyperlink" Target="https://fgiscs.minstroyrf.ru/api/FrsnDocument/DocDataByGuid/7bd9523b-a3a7-4f13-b105-72cdade1564a" TargetMode="External"/><Relationship Id="rId36" Type="http://schemas.openxmlformats.org/officeDocument/2006/relationships/hyperlink" Target="https://fgiscs.minstroyrf.ru/api/FrsnDocument/DocDataByGuid/7bd9523b-a3a7-4f13-b105-72cdade1564a" TargetMode="External"/><Relationship Id="rId37" Type="http://schemas.openxmlformats.org/officeDocument/2006/relationships/hyperlink" Target="https://fgiscs.minstroyrf.ru/api/FrsnDocument/DocDataByGuid/7bd9523b-a3a7-4f13-b105-72cdade1564a" TargetMode="External"/><Relationship Id="rId38" Type="http://schemas.openxmlformats.org/officeDocument/2006/relationships/hyperlink" Target="https://fgiscs.minstroyrf.ru/api/FrsnDocument/DocDataByGuid/7bd9523b-a3a7-4f13-b105-72cdade1564a" TargetMode="External"/><Relationship Id="rId39" Type="http://schemas.openxmlformats.org/officeDocument/2006/relationships/hyperlink" Target="https://fgiscs.minstroyrf.ru/api/FrsnDocument/DocDataByGuid/7bd9523b-a3a7-4f13-b105-72cdade1564a" TargetMode="External"/><Relationship Id="rId40" Type="http://schemas.openxmlformats.org/officeDocument/2006/relationships/hyperlink" Target="https://fgiscs.minstroyrf.ru/api/FrsnDocument/DocDataByGuid/7bd9523b-a3a7-4f13-b105-72cdade1564a" TargetMode="External"/><Relationship Id="rId41" Type="http://schemas.openxmlformats.org/officeDocument/2006/relationships/hyperlink" Target="https://fgiscs.minstroyrf.ru/api/FrsnDocument/DocDataByGuid/7bd9523b-a3a7-4f13-b105-72cdade1564a" TargetMode="External"/><Relationship Id="rId42" Type="http://schemas.openxmlformats.org/officeDocument/2006/relationships/hyperlink" Target="https://fgiscs.minstroyrf.ru/api/FrsnDocument/DocDataByGuid/fb65a537-9762-4387-8b1a-eef854f02091" TargetMode="External"/><Relationship Id="rId43" Type="http://schemas.openxmlformats.org/officeDocument/2006/relationships/hyperlink" Target="https://fgiscs.minstroyrf.ru/api/FrsnDocument/DocDataByGuid/fb65a537-9762-4387-8b1a-eef854f02091" TargetMode="External"/><Relationship Id="rId44" Type="http://schemas.openxmlformats.org/officeDocument/2006/relationships/hyperlink" Target="https://fgiscs.minstroyrf.ru/api/FrsnDocument/DocDataByGuid/fb65a537-9762-4387-8b1a-eef854f02091" TargetMode="External"/><Relationship Id="rId45" Type="http://schemas.openxmlformats.org/officeDocument/2006/relationships/hyperlink" Target="https://fgiscs.minstroyrf.ru/api/FrsnDocument/DocDataByGuid/fb65a537-9762-4387-8b1a-eef854f02091" TargetMode="External"/><Relationship Id="rId46" Type="http://schemas.openxmlformats.org/officeDocument/2006/relationships/hyperlink" Target="https://fgiscs.minstroyrf.ru/api/FrsnDocument/DocDataByGuid/fb65a537-9762-4387-8b1a-eef854f02091" TargetMode="External"/><Relationship Id="rId47" Type="http://schemas.openxmlformats.org/officeDocument/2006/relationships/hyperlink" Target="https://fgiscs.minstroyrf.ru/api/FrsnDocument/DocDataByGuid/fb65a537-9762-4387-8b1a-eef854f02091" TargetMode="External"/><Relationship Id="rId48" Type="http://schemas.openxmlformats.org/officeDocument/2006/relationships/hyperlink" Target="https://fgiscs.minstroyrf.ru/api/FrsnDocument/DocDataByGuid/fb65a537-9762-4387-8b1a-eef854f02091" TargetMode="External"/><Relationship Id="rId49" Type="http://schemas.openxmlformats.org/officeDocument/2006/relationships/hyperlink" Target="https://fgiscs.minstroyrf.ru/api/FrsnDocument/DocDataByGuid/7bd9523b-a3a7-4f13-b105-72cdade1564a" TargetMode="External"/><Relationship Id="rId50" Type="http://schemas.openxmlformats.org/officeDocument/2006/relationships/hyperlink" Target="https://fgiscs.minstroyrf.ru/api/FrsnDocument/DocDataByGuid/7bd9523b-a3a7-4f13-b105-72cdade1564a" TargetMode="External"/><Relationship Id="rId51" Type="http://schemas.openxmlformats.org/officeDocument/2006/relationships/hyperlink" Target="https://fgiscs.minstroyrf.ru/api/FrsnDocument/DocDataByGuid/7bd9523b-a3a7-4f13-b105-72cdade1564a" TargetMode="External"/><Relationship Id="rId52" Type="http://schemas.openxmlformats.org/officeDocument/2006/relationships/hyperlink" Target="https://fgiscs.minstroyrf.ru/api/FrsnDocument/DocDataByGuid/7bd9523b-a3a7-4f13-b105-72cdade1564a" TargetMode="External"/><Relationship Id="rId53" Type="http://schemas.openxmlformats.org/officeDocument/2006/relationships/hyperlink" Target="https://fgiscs.minstroyrf.ru/api/FrsnDocument/DocDataByGuid/7bd9523b-a3a7-4f13-b105-72cdade1564a" TargetMode="External"/><Relationship Id="rId54" Type="http://schemas.openxmlformats.org/officeDocument/2006/relationships/hyperlink" Target="https://fgiscs.minstroyrf.ru/api/FrsnDocument/DocDataByGuid/7bd9523b-a3a7-4f13-b105-72cdade1564a" TargetMode="External"/><Relationship Id="rId55" Type="http://schemas.openxmlformats.org/officeDocument/2006/relationships/hyperlink" Target="https://fgiscs.minstroyrf.ru/api/FrsnDocument/DocDataByGuid/7bd9523b-a3a7-4f13-b105-72cdade1564a" TargetMode="External"/><Relationship Id="rId56" Type="http://schemas.openxmlformats.org/officeDocument/2006/relationships/hyperlink" Target="https://fgiscs.minstroyrf.ru/api/FrsnDocument/DocDataByGuid/7bd9523b-a3a7-4f13-b105-72cdade1564a" TargetMode="External"/><Relationship Id="rId57" Type="http://schemas.openxmlformats.org/officeDocument/2006/relationships/hyperlink" Target="https://fgiscs.minstroyrf.ru/api/FrsnDocument/DocDataByGuid/7bd9523b-a3a7-4f13-b105-72cdade1564a" TargetMode="External"/><Relationship Id="rId58" Type="http://schemas.openxmlformats.org/officeDocument/2006/relationships/hyperlink" Target="https://fgiscs.minstroyrf.ru/api/FrsnDocument/DocDataByGuid/7bd9523b-a3a7-4f13-b105-72cdade1564a" TargetMode="External"/><Relationship Id="rId59" Type="http://schemas.openxmlformats.org/officeDocument/2006/relationships/hyperlink" Target="https://fgiscs.minstroyrf.ru/api/FrsnDocument/DocDataByGuid/7bd9523b-a3a7-4f13-b105-72cdade1564a" TargetMode="External"/><Relationship Id="rId60" Type="http://schemas.openxmlformats.org/officeDocument/2006/relationships/hyperlink" Target="https://fgiscs.minstroyrf.ru/api/FrsnDocument/DocDataByGuid/7bd9523b-a3a7-4f13-b105-72cdade1564a" TargetMode="External"/><Relationship Id="rId61" Type="http://schemas.openxmlformats.org/officeDocument/2006/relationships/hyperlink" Target="https://fgiscs.minstroyrf.ru/api/FrsnDocument/DocDataByGuid/7bd9523b-a3a7-4f13-b105-72cdade1564a" TargetMode="External"/><Relationship Id="rId62" Type="http://schemas.openxmlformats.org/officeDocument/2006/relationships/hyperlink" Target="https://fgiscs.minstroyrf.ru/api/FrsnDocument/DocDataByGuid/7bd9523b-a3a7-4f13-b105-72cdade1564a" TargetMode="External"/><Relationship Id="rId63" Type="http://schemas.openxmlformats.org/officeDocument/2006/relationships/hyperlink" Target="https://fgiscs.minstroyrf.ru/api/FrsnDocument/DocDataByGuid/7bd9523b-a3a7-4f13-b105-72cdade1564a" TargetMode="External"/><Relationship Id="rId64" Type="http://schemas.openxmlformats.org/officeDocument/2006/relationships/hyperlink" Target="https://fgiscs.minstroyrf.ru/api/FrsnDocument/DocDataByGuid/7bd9523b-a3a7-4f13-b105-72cdade1564a" TargetMode="External"/><Relationship Id="rId65" Type="http://schemas.openxmlformats.org/officeDocument/2006/relationships/hyperlink" Target="https://fgiscs.minstroyrf.ru/api/FrsnDocument/DocDataByGuid/26a4efb9-93f7-4d72-9b52-6d87040817b7" TargetMode="External"/><Relationship Id="rId66" Type="http://schemas.openxmlformats.org/officeDocument/2006/relationships/hyperlink" Target="https://fgiscs.minstroyrf.ru/api/FrsnDocument/DocDataByGuid/26a4efb9-93f7-4d72-9b52-6d87040817b7" TargetMode="External"/><Relationship Id="rId67" Type="http://schemas.openxmlformats.org/officeDocument/2006/relationships/hyperlink" Target="https://fgiscs.minstroyrf.ru/api/FrsnDocument/DocDataByGuid/26a4efb9-93f7-4d72-9b52-6d87040817b7" TargetMode="External"/><Relationship Id="rId68" Type="http://schemas.openxmlformats.org/officeDocument/2006/relationships/hyperlink" Target="https://fgiscs.minstroyrf.ru/api/FrsnDocument/DocDataByGuid/26a4efb9-93f7-4d72-9b52-6d87040817b7" TargetMode="External"/><Relationship Id="rId69" Type="http://schemas.openxmlformats.org/officeDocument/2006/relationships/hyperlink" Target="https://fgiscs.minstroyrf.ru/api/FrsnDocument/DocDataByGuid/26a4efb9-93f7-4d72-9b52-6d87040817b7" TargetMode="External"/><Relationship Id="rId70" Type="http://schemas.openxmlformats.org/officeDocument/2006/relationships/hyperlink" Target="https://fgiscs.minstroyrf.ru/api/FrsnDocument/DocDataByGuid/26a4efb9-93f7-4d72-9b52-6d87040817b7" TargetMode="External"/><Relationship Id="rId71" Type="http://schemas.openxmlformats.org/officeDocument/2006/relationships/hyperlink" Target="https://fgiscs.minstroyrf.ru/api/FrsnDocument/DocDataByGuid/26a4efb9-93f7-4d72-9b52-6d87040817b7" TargetMode="External"/><Relationship Id="rId72" Type="http://schemas.openxmlformats.org/officeDocument/2006/relationships/hyperlink" Target="https://fgiscs.minstroyrf.ru/api/FrsnDocument/DocDataByGuid/26a4efb9-93f7-4d72-9b52-6d87040817b7" TargetMode="External"/><Relationship Id="rId73" Type="http://schemas.openxmlformats.org/officeDocument/2006/relationships/hyperlink" Target="https://fgiscs.minstroyrf.ru/api/FrsnDocument/DocDataByGuid/26a4efb9-93f7-4d72-9b52-6d87040817b7" TargetMode="External"/><Relationship Id="rId74" Type="http://schemas.openxmlformats.org/officeDocument/2006/relationships/hyperlink" Target="https://fgiscs.minstroyrf.ru/api/FrsnDocument/DocDataByGuid/26a4efb9-93f7-4d72-9b52-6d87040817b7" TargetMode="External"/><Relationship Id="rId75" Type="http://schemas.openxmlformats.org/officeDocument/2006/relationships/hyperlink" Target="https://fgiscs.minstroyrf.ru/api/FrsnDocument/DocDataByGuid/26a4efb9-93f7-4d72-9b52-6d87040817b7" TargetMode="External"/><Relationship Id="rId76" Type="http://schemas.openxmlformats.org/officeDocument/2006/relationships/hyperlink" Target="https://fgiscs.minstroyrf.ru/api/FrsnDocument/DocDataByGuid/26a4efb9-93f7-4d72-9b52-6d87040817b7" TargetMode="External"/><Relationship Id="rId77" Type="http://schemas.openxmlformats.org/officeDocument/2006/relationships/hyperlink" Target="https://fgiscs.minstroyrf.ru/api/FrsnDocument/DocDataByGuid/26a4efb9-93f7-4d72-9b52-6d87040817b7" TargetMode="External"/><Relationship Id="rId78" Type="http://schemas.openxmlformats.org/officeDocument/2006/relationships/hyperlink" Target="https://fgiscs.minstroyrf.ru/api/FrsnDocument/DocDataByGuid/26a4efb9-93f7-4d72-9b52-6d87040817b7" TargetMode="External"/><Relationship Id="rId79" Type="http://schemas.openxmlformats.org/officeDocument/2006/relationships/hyperlink" Target="https://fgiscs.minstroyrf.ru/api/FrsnDocument/DocDataByGuid/26a4efb9-93f7-4d72-9b52-6d87040817b7" TargetMode="External"/><Relationship Id="rId80" Type="http://schemas.openxmlformats.org/officeDocument/2006/relationships/hyperlink" Target="https://fgiscs.minstroyrf.ru/api/FrsnDocument/DocDataByGuid/26a4efb9-93f7-4d72-9b52-6d87040817b7" TargetMode="External"/><Relationship Id="rId81" Type="http://schemas.openxmlformats.org/officeDocument/2006/relationships/hyperlink" Target="https://fgiscs.minstroyrf.ru/api/FrsnDocument/DocDataByGuid/26a4efb9-93f7-4d72-9b52-6d87040817b7" TargetMode="External"/><Relationship Id="rId82" Type="http://schemas.openxmlformats.org/officeDocument/2006/relationships/hyperlink" Target="https://fgiscs.minstroyrf.ru/api/FrsnDocument/DocDataByGuid/26a4efb9-93f7-4d72-9b52-6d87040817b7" TargetMode="External"/><Relationship Id="rId83" Type="http://schemas.openxmlformats.org/officeDocument/2006/relationships/hyperlink" Target="https://fgiscs.minstroyrf.ru/api/FrsnDocument/DocDataByGuid/26a4efb9-93f7-4d72-9b52-6d87040817b7" TargetMode="External"/><Relationship Id="rId84" Type="http://schemas.openxmlformats.org/officeDocument/2006/relationships/hyperlink" Target="https://fgiscs.minstroyrf.ru/api/FrsnDocument/DocDataByGuid/26a4efb9-93f7-4d72-9b52-6d87040817b7" TargetMode="External"/><Relationship Id="rId85" Type="http://schemas.openxmlformats.org/officeDocument/2006/relationships/hyperlink" Target="https://fgiscs.minstroyrf.ru/api/FrsnDocument/DocDataByGuid/fb65a537-9762-4387-8b1a-eef854f02091" TargetMode="External"/><Relationship Id="rId86" Type="http://schemas.openxmlformats.org/officeDocument/2006/relationships/hyperlink" Target="https://fgiscs.minstroyrf.ru/api/FrsnDocument/DocDataByGuid/fb65a537-9762-4387-8b1a-eef854f02091" TargetMode="External"/><Relationship Id="rId87" Type="http://schemas.openxmlformats.org/officeDocument/2006/relationships/hyperlink" Target="https://fgiscs.minstroyrf.ru/api/FrsnDocument/DocDataByGuid/fb65a537-9762-4387-8b1a-eef854f0209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7bd9523b-a3a7-4f13-b105-72cdade1564a" TargetMode="External"/><Relationship Id="rId2" Type="http://schemas.openxmlformats.org/officeDocument/2006/relationships/hyperlink" Target="https://fgiscs.minstroyrf.ru/api/FrsnDocument/DocDataByGuid/fb65a537-9762-4387-8b1a-eef854f02091" TargetMode="External"/><Relationship Id="rId3" Type="http://schemas.openxmlformats.org/officeDocument/2006/relationships/hyperlink" Target="https://fgiscs.minstroyrf.ru/api/FrsnDocument/DocDataByGuid/26a4efb9-93f7-4d72-9b52-6d87040817b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82B25"/>
    <pageSetUpPr fitToPage="1"/>
  </sheetPr>
  <dimension ref="A2:W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9" customWidth="1"/>
    <col min="3" max="3" width="18" customWidth="1"/>
    <col min="4" max="4" width="29" customWidth="1"/>
    <col min="5" max="5" width="18" customWidth="1"/>
    <col min="6" max="9" width="12" customWidth="1"/>
    <col min="10" max="10" width="13" customWidth="1"/>
    <col min="11" max="11" width="16" customWidth="1"/>
    <col min="12" max="12" width="13" customWidth="1"/>
    <col min="13" max="13" width="15" customWidth="1"/>
    <col min="14" max="14" width="22" customWidth="1"/>
    <col min="15" max="15" width="14" customWidth="1"/>
    <col min="16" max="16" width="15" customWidth="1"/>
    <col min="17" max="18" width="32" customWidth="1"/>
    <col min="19" max="19" width="28" customWidth="1"/>
    <col min="20" max="20" width="29" customWidth="1"/>
    <col min="21" max="21" width="18" customWidth="1"/>
    <col min="22" max="22" width="28" customWidth="1"/>
    <col min="23" max="23" width="19" customWidth="1"/>
  </cols>
  <sheetData>
    <row r="2" ht="25" customHeight="1" spans="1:1" x14ac:dyDescent="0.25">
      <c r="A2" s="1" t="s">
        <v>0</v>
      </c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6" x14ac:dyDescent="0.25">
      <c r="A4" s="2" t="s">
        <v>9</v>
      </c>
      <c r="B4" s="3">
        <v>46300</v>
      </c>
      <c r="C4" s="2" t="s">
        <v>10</v>
      </c>
      <c r="D4" s="2" t="s">
        <v>11</v>
      </c>
      <c r="E4" s="2" t="s">
        <v>12</v>
      </c>
      <c r="F4" s="2" t="s">
        <v>11</v>
      </c>
    </row>
    <row r="5" spans="1:1" x14ac:dyDescent="0.25">
      <c r="A5" s="2" t="s">
        <v>13</v>
      </c>
    </row>
    <row r="6" spans="1:1" x14ac:dyDescent="0.25">
      <c r="A6" s="2" t="s">
        <v>14</v>
      </c>
    </row>
    <row r="7" ht="52" customHeight="1" spans="1:23" x14ac:dyDescent="0.25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M7" s="4" t="s">
        <v>27</v>
      </c>
      <c r="N7" s="4" t="s">
        <v>28</v>
      </c>
      <c r="O7" s="4" t="s">
        <v>29</v>
      </c>
      <c r="P7" s="4" t="s">
        <v>30</v>
      </c>
      <c r="Q7" s="4" t="s">
        <v>31</v>
      </c>
      <c r="R7" s="4" t="s">
        <v>32</v>
      </c>
      <c r="S7" s="4" t="s">
        <v>33</v>
      </c>
      <c r="T7" s="4" t="s">
        <v>34</v>
      </c>
      <c r="U7" s="4" t="s">
        <v>35</v>
      </c>
      <c r="V7" s="4" t="s">
        <v>36</v>
      </c>
      <c r="W7" s="4" t="s">
        <v>37</v>
      </c>
    </row>
    <row r="8" ht="92" customHeight="1" spans="1:23" x14ac:dyDescent="0.25">
      <c r="A8" s="5">
        <v>1</v>
      </c>
      <c r="B8" s="6" t="s">
        <v>38</v>
      </c>
      <c r="C8" s="6" t="s">
        <v>39</v>
      </c>
      <c r="D8" s="6" t="s">
        <v>40</v>
      </c>
      <c r="E8" s="6" t="s">
        <v>41</v>
      </c>
      <c r="F8" s="7">
        <v>600</v>
      </c>
      <c r="G8" s="7">
        <v>400</v>
      </c>
      <c r="H8" s="7">
        <v>250</v>
      </c>
      <c r="I8" s="8"/>
      <c r="J8" s="7">
        <v>3</v>
      </c>
      <c r="K8" s="9"/>
      <c r="L8" s="8"/>
      <c r="M8" s="8"/>
      <c r="N8" s="6" t="s">
        <v>42</v>
      </c>
      <c r="O8" s="6" t="s">
        <v>43</v>
      </c>
      <c r="P8" s="10">
        <f>IF(A8="","",IF(O8="шт",IF(ISNUMBER(J8),J8,""),IF(O8="100 шт",IF(ISNUMBER(K8),K8/100,""),IF(O8="100 м",IF(ISNUMBER(M8),M8/100,""),IF(O8="м",IF(ISNUMBER(M8),M8,""),"")))))</f>
        <v>3</v>
      </c>
      <c r="Q8" s="6" t="s">
        <v>44</v>
      </c>
      <c r="R8" s="6" t="s">
        <v>45</v>
      </c>
      <c r="S8" s="6" t="s">
        <v>6</v>
      </c>
      <c r="T8" s="11"/>
      <c r="U8" s="11"/>
      <c r="V8" s="12" t="str">
        <f>IF(A8="","",IF(OR(B8="",D8="",E8="",N8="",O8="",S8="",NOT(ISNUMBER(P8)),NOT(OR(AND(ISNUMBER(F8),ISNUMBER(G8),ISNUMBER(H8)),ISNUMBER(I8))),AND(O8="100 шт",NOT(ISNUMBER(L8)))),"Нужны исходные данные",IF(OR(T8="",U8&lt;&gt;"Да"),"Нужна проверка сметчика","Сметчик проверил")))</f>
        <v>Нужна проверка сметчика</v>
      </c>
      <c r="W8" s="13"/>
    </row>
    <row r="9" ht="92" customHeight="1" spans="1:23" x14ac:dyDescent="0.25">
      <c r="A9" s="5">
        <v>2</v>
      </c>
      <c r="B9" s="6" t="s">
        <v>46</v>
      </c>
      <c r="C9" s="6" t="s">
        <v>47</v>
      </c>
      <c r="D9" s="6" t="s">
        <v>40</v>
      </c>
      <c r="E9" s="6" t="s">
        <v>48</v>
      </c>
      <c r="F9" s="7">
        <v>600</v>
      </c>
      <c r="G9" s="7">
        <v>400</v>
      </c>
      <c r="H9" s="7">
        <v>250</v>
      </c>
      <c r="I9" s="8"/>
      <c r="J9" s="7">
        <v>3</v>
      </c>
      <c r="K9" s="7">
        <f>'Пример'!B16</f>
        <v>24</v>
      </c>
      <c r="L9" s="14">
        <v>6</v>
      </c>
      <c r="M9" s="8"/>
      <c r="N9" s="6" t="s">
        <v>49</v>
      </c>
      <c r="O9" s="6" t="s">
        <v>50</v>
      </c>
      <c r="P9" s="12">
        <f>IF(A9="","",IF(O9="шт",IF(ISNUMBER(J9),J9,""),IF(O9="100 шт",IF(ISNUMBER(K9),K9/100,""),IF(O9="100 м",IF(ISNUMBER(M9),M9/100,""),IF(O9="м",IF(ISNUMBER(M9),M9,""),"")))))</f>
        <v>0.24</v>
      </c>
      <c r="Q9" s="6" t="s">
        <v>51</v>
      </c>
      <c r="R9" s="6" t="s">
        <v>52</v>
      </c>
      <c r="S9" s="6" t="s">
        <v>4</v>
      </c>
      <c r="T9" s="11"/>
      <c r="U9" s="11"/>
      <c r="V9" s="12" t="str">
        <f>IF(A9="","",IF(OR(B9="",D9="",E9="",N9="",O9="",S9="",NOT(ISNUMBER(P9)),NOT(OR(AND(ISNUMBER(F9),ISNUMBER(G9),ISNUMBER(H9)),ISNUMBER(I9))),AND(O9="100 шт",NOT(ISNUMBER(L9)))),"Нужны исходные данные",IF(OR(T9="",U9&lt;&gt;"Да"),"Нужна проверка сметчика","Сметчик проверил")))</f>
        <v>Нужна проверка сметчика</v>
      </c>
      <c r="W9" s="13"/>
    </row>
    <row r="10" ht="92" customHeight="1" spans="1:23" x14ac:dyDescent="0.25">
      <c r="A10" s="5">
        <v>3</v>
      </c>
      <c r="B10" s="6" t="s">
        <v>53</v>
      </c>
      <c r="C10" s="6" t="s">
        <v>39</v>
      </c>
      <c r="D10" s="6" t="s">
        <v>40</v>
      </c>
      <c r="E10" s="6" t="s">
        <v>41</v>
      </c>
      <c r="F10" s="7">
        <v>600</v>
      </c>
      <c r="G10" s="7">
        <v>400</v>
      </c>
      <c r="H10" s="7">
        <v>250</v>
      </c>
      <c r="I10" s="8"/>
      <c r="J10" s="7">
        <v>3</v>
      </c>
      <c r="K10" s="9"/>
      <c r="L10" s="8"/>
      <c r="M10" s="8"/>
      <c r="N10" s="6" t="s">
        <v>5</v>
      </c>
      <c r="O10" s="6" t="s">
        <v>43</v>
      </c>
      <c r="P10" s="10">
        <f>IF(A10="","",IF(O10="шт",IF(ISNUMBER(J10),J10,""),IF(O10="100 шт",IF(ISNUMBER(K10),K10/100,""),IF(O10="100 м",IF(ISNUMBER(M10),M10/100,""),IF(O10="м",IF(ISNUMBER(M10),M10,""),"")))))</f>
        <v>3</v>
      </c>
      <c r="Q10" s="6" t="s">
        <v>54</v>
      </c>
      <c r="R10" s="6" t="s">
        <v>55</v>
      </c>
      <c r="S10" s="6" t="s">
        <v>6</v>
      </c>
      <c r="T10" s="11"/>
      <c r="U10" s="11"/>
      <c r="V10" s="12" t="str">
        <f>IF(A10="","",IF(OR(B10="",D10="",E10="",N10="",O10="",S10="",NOT(ISNUMBER(P10)),NOT(OR(AND(ISNUMBER(F10),ISNUMBER(G10),ISNUMBER(H10)),ISNUMBER(I10))),AND(O10="100 шт",NOT(ISNUMBER(L10)))),"Нужны исходные данные",IF(OR(T10="",U10&lt;&gt;"Да"),"Нужна проверка сметчика","Сметчик проверил")))</f>
        <v>Нужна проверка сметчика</v>
      </c>
      <c r="W10" s="13"/>
    </row>
    <row r="11" ht="92" customHeight="1" spans="1:23" x14ac:dyDescent="0.25">
      <c r="A11" s="11"/>
      <c r="B11" s="11"/>
      <c r="C11" s="11"/>
      <c r="D11" s="11"/>
      <c r="E11" s="11"/>
      <c r="F11" s="9"/>
      <c r="G11" s="9"/>
      <c r="H11" s="9"/>
      <c r="I11" s="8"/>
      <c r="J11" s="9"/>
      <c r="K11" s="9"/>
      <c r="L11" s="8"/>
      <c r="M11" s="8"/>
      <c r="N11" s="11"/>
      <c r="O11" s="11"/>
      <c r="P11" s="12" t="str">
        <f>IF(A11="","",IF(O11="шт",IF(ISNUMBER(J11),J11,""),IF(O11="100 шт",IF(ISNUMBER(K11),K11/100,""),IF(O11="100 м",IF(ISNUMBER(M11),M11/100,""),IF(O11="м",IF(ISNUMBER(M11),M11,""),"")))))</f>
        <v/>
      </c>
      <c r="Q11" s="11"/>
      <c r="R11" s="11"/>
      <c r="S11" s="11"/>
      <c r="T11" s="11"/>
      <c r="U11" s="11"/>
      <c r="V11" s="12" t="str">
        <f>IF(A11="","",IF(OR(B11="",D11="",E11="",N11="",O11="",S11="",NOT(ISNUMBER(P11)),NOT(OR(AND(ISNUMBER(F11),ISNUMBER(G11),ISNUMBER(H11)),ISNUMBER(I11))),AND(O11="100 шт",NOT(ISNUMBER(L11)))),"Нужны исходные данные",IF(OR(T11="",U11&lt;&gt;"Да"),"Нужна проверка сметчика","Сметчик проверил")))</f>
        <v/>
      </c>
      <c r="W11" s="13"/>
    </row>
    <row r="12" ht="92" customHeight="1" spans="1:23" x14ac:dyDescent="0.25">
      <c r="A12" s="11"/>
      <c r="B12" s="11"/>
      <c r="C12" s="11"/>
      <c r="D12" s="11"/>
      <c r="E12" s="11"/>
      <c r="F12" s="9"/>
      <c r="G12" s="9"/>
      <c r="H12" s="9"/>
      <c r="I12" s="8"/>
      <c r="J12" s="9"/>
      <c r="K12" s="9"/>
      <c r="L12" s="8"/>
      <c r="M12" s="8"/>
      <c r="N12" s="11"/>
      <c r="O12" s="11"/>
      <c r="P12" s="12" t="str">
        <f>IF(A12="","",IF(O12="шт",IF(ISNUMBER(J12),J12,""),IF(O12="100 шт",IF(ISNUMBER(K12),K12/100,""),IF(O12="100 м",IF(ISNUMBER(M12),M12/100,""),IF(O12="м",IF(ISNUMBER(M12),M12,""),"")))))</f>
        <v/>
      </c>
      <c r="Q12" s="11"/>
      <c r="R12" s="11"/>
      <c r="S12" s="11"/>
      <c r="T12" s="11"/>
      <c r="U12" s="11"/>
      <c r="V12" s="12" t="str">
        <f>IF(A12="","",IF(OR(B12="",D12="",E12="",N12="",O12="",S12="",NOT(ISNUMBER(P12)),NOT(OR(AND(ISNUMBER(F12),ISNUMBER(G12),ISNUMBER(H12)),ISNUMBER(I12))),AND(O12="100 шт",NOT(ISNUMBER(L12)))),"Нужны исходные данные",IF(OR(T12="",U12&lt;&gt;"Да"),"Нужна проверка сметчика","Сметчик проверил")))</f>
        <v/>
      </c>
      <c r="W12" s="13"/>
    </row>
    <row r="13" ht="92" customHeight="1" spans="1:23" x14ac:dyDescent="0.25">
      <c r="A13" s="11"/>
      <c r="B13" s="11"/>
      <c r="C13" s="11"/>
      <c r="D13" s="11"/>
      <c r="E13" s="11"/>
      <c r="F13" s="9"/>
      <c r="G13" s="9"/>
      <c r="H13" s="9"/>
      <c r="I13" s="8"/>
      <c r="J13" s="9"/>
      <c r="K13" s="9"/>
      <c r="L13" s="8"/>
      <c r="M13" s="8"/>
      <c r="N13" s="11"/>
      <c r="O13" s="11"/>
      <c r="P13" s="12" t="str">
        <f>IF(A13="","",IF(O13="шт",IF(ISNUMBER(J13),J13,""),IF(O13="100 шт",IF(ISNUMBER(K13),K13/100,""),IF(O13="100 м",IF(ISNUMBER(M13),M13/100,""),IF(O13="м",IF(ISNUMBER(M13),M13,""),"")))))</f>
        <v/>
      </c>
      <c r="Q13" s="11"/>
      <c r="R13" s="11"/>
      <c r="S13" s="11"/>
      <c r="T13" s="11"/>
      <c r="U13" s="11"/>
      <c r="V13" s="12" t="str">
        <f>IF(A13="","",IF(OR(B13="",D13="",E13="",N13="",O13="",S13="",NOT(ISNUMBER(P13)),NOT(OR(AND(ISNUMBER(F13),ISNUMBER(G13),ISNUMBER(H13)),ISNUMBER(I13))),AND(O13="100 шт",NOT(ISNUMBER(L13)))),"Нужны исходные данные",IF(OR(T13="",U13&lt;&gt;"Да"),"Нужна проверка сметчика","Сметчик проверил")))</f>
        <v/>
      </c>
      <c r="W13" s="13"/>
    </row>
    <row r="14" ht="92" customHeight="1" spans="1:23" x14ac:dyDescent="0.25">
      <c r="A14" s="11"/>
      <c r="B14" s="11"/>
      <c r="C14" s="11"/>
      <c r="D14" s="11"/>
      <c r="E14" s="11"/>
      <c r="F14" s="9"/>
      <c r="G14" s="9"/>
      <c r="H14" s="9"/>
      <c r="I14" s="8"/>
      <c r="J14" s="9"/>
      <c r="K14" s="9"/>
      <c r="L14" s="8"/>
      <c r="M14" s="8"/>
      <c r="N14" s="11"/>
      <c r="O14" s="11"/>
      <c r="P14" s="12" t="str">
        <f>IF(A14="","",IF(O14="шт",IF(ISNUMBER(J14),J14,""),IF(O14="100 шт",IF(ISNUMBER(K14),K14/100,""),IF(O14="100 м",IF(ISNUMBER(M14),M14/100,""),IF(O14="м",IF(ISNUMBER(M14),M14,""),"")))))</f>
        <v/>
      </c>
      <c r="Q14" s="11"/>
      <c r="R14" s="11"/>
      <c r="S14" s="11"/>
      <c r="T14" s="11"/>
      <c r="U14" s="11"/>
      <c r="V14" s="12" t="str">
        <f>IF(A14="","",IF(OR(B14="",D14="",E14="",N14="",O14="",S14="",NOT(ISNUMBER(P14)),NOT(OR(AND(ISNUMBER(F14),ISNUMBER(G14),ISNUMBER(H14)),ISNUMBER(I14))),AND(O14="100 шт",NOT(ISNUMBER(L14)))),"Нужны исходные данные",IF(OR(T14="",U14&lt;&gt;"Да"),"Нужна проверка сметчика","Сметчик проверил")))</f>
        <v/>
      </c>
      <c r="W14" s="13"/>
    </row>
    <row r="15" ht="92" customHeight="1" spans="1:23" x14ac:dyDescent="0.25">
      <c r="A15" s="11"/>
      <c r="B15" s="11"/>
      <c r="C15" s="11"/>
      <c r="D15" s="11"/>
      <c r="E15" s="11"/>
      <c r="F15" s="9"/>
      <c r="G15" s="9"/>
      <c r="H15" s="9"/>
      <c r="I15" s="8"/>
      <c r="J15" s="9"/>
      <c r="K15" s="9"/>
      <c r="L15" s="8"/>
      <c r="M15" s="8"/>
      <c r="N15" s="11"/>
      <c r="O15" s="11"/>
      <c r="P15" s="12" t="str">
        <f>IF(A15="","",IF(O15="шт",IF(ISNUMBER(J15),J15,""),IF(O15="100 шт",IF(ISNUMBER(K15),K15/100,""),IF(O15="100 м",IF(ISNUMBER(M15),M15/100,""),IF(O15="м",IF(ISNUMBER(M15),M15,""),"")))))</f>
        <v/>
      </c>
      <c r="Q15" s="11"/>
      <c r="R15" s="11"/>
      <c r="S15" s="11"/>
      <c r="T15" s="11"/>
      <c r="U15" s="11"/>
      <c r="V15" s="12" t="str">
        <f>IF(A15="","",IF(OR(B15="",D15="",E15="",N15="",O15="",S15="",NOT(ISNUMBER(P15)),NOT(OR(AND(ISNUMBER(F15),ISNUMBER(G15),ISNUMBER(H15)),ISNUMBER(I15))),AND(O15="100 шт",NOT(ISNUMBER(L15)))),"Нужны исходные данные",IF(OR(T15="",U15&lt;&gt;"Да"),"Нужна проверка сметчика","Сметчик проверил")))</f>
        <v/>
      </c>
      <c r="W15" s="13"/>
    </row>
    <row r="16" ht="92" customHeight="1" spans="1:23" x14ac:dyDescent="0.25">
      <c r="A16" s="11"/>
      <c r="B16" s="11"/>
      <c r="C16" s="11"/>
      <c r="D16" s="11"/>
      <c r="E16" s="11"/>
      <c r="F16" s="9"/>
      <c r="G16" s="9"/>
      <c r="H16" s="9"/>
      <c r="I16" s="8"/>
      <c r="J16" s="9"/>
      <c r="K16" s="9"/>
      <c r="L16" s="8"/>
      <c r="M16" s="8"/>
      <c r="N16" s="11"/>
      <c r="O16" s="11"/>
      <c r="P16" s="12" t="str">
        <f>IF(A16="","",IF(O16="шт",IF(ISNUMBER(J16),J16,""),IF(O16="100 шт",IF(ISNUMBER(K16),K16/100,""),IF(O16="100 м",IF(ISNUMBER(M16),M16/100,""),IF(O16="м",IF(ISNUMBER(M16),M16,""),"")))))</f>
        <v/>
      </c>
      <c r="Q16" s="11"/>
      <c r="R16" s="11"/>
      <c r="S16" s="11"/>
      <c r="T16" s="11"/>
      <c r="U16" s="11"/>
      <c r="V16" s="12" t="str">
        <f>IF(A16="","",IF(OR(B16="",D16="",E16="",N16="",O16="",S16="",NOT(ISNUMBER(P16)),NOT(OR(AND(ISNUMBER(F16),ISNUMBER(G16),ISNUMBER(H16)),ISNUMBER(I16))),AND(O16="100 шт",NOT(ISNUMBER(L16)))),"Нужны исходные данные",IF(OR(T16="",U16&lt;&gt;"Да"),"Нужна проверка сметчика","Сметчик проверил")))</f>
        <v/>
      </c>
      <c r="W16" s="13"/>
    </row>
    <row r="17" ht="92" customHeight="1" spans="1:23" x14ac:dyDescent="0.25">
      <c r="A17" s="11"/>
      <c r="B17" s="11"/>
      <c r="C17" s="11"/>
      <c r="D17" s="11"/>
      <c r="E17" s="11"/>
      <c r="F17" s="9"/>
      <c r="G17" s="9"/>
      <c r="H17" s="9"/>
      <c r="I17" s="8"/>
      <c r="J17" s="9"/>
      <c r="K17" s="9"/>
      <c r="L17" s="8"/>
      <c r="M17" s="8"/>
      <c r="N17" s="11"/>
      <c r="O17" s="11"/>
      <c r="P17" s="12" t="str">
        <f>IF(A17="","",IF(O17="шт",IF(ISNUMBER(J17),J17,""),IF(O17="100 шт",IF(ISNUMBER(K17),K17/100,""),IF(O17="100 м",IF(ISNUMBER(M17),M17/100,""),IF(O17="м",IF(ISNUMBER(M17),M17,""),"")))))</f>
        <v/>
      </c>
      <c r="Q17" s="11"/>
      <c r="R17" s="11"/>
      <c r="S17" s="11"/>
      <c r="T17" s="11"/>
      <c r="U17" s="11"/>
      <c r="V17" s="12" t="str">
        <f>IF(A17="","",IF(OR(B17="",D17="",E17="",N17="",O17="",S17="",NOT(ISNUMBER(P17)),NOT(OR(AND(ISNUMBER(F17),ISNUMBER(G17),ISNUMBER(H17)),ISNUMBER(I17))),AND(O17="100 шт",NOT(ISNUMBER(L17)))),"Нужны исходные данные",IF(OR(T17="",U17&lt;&gt;"Да"),"Нужна проверка сметчика","Сметчик проверил")))</f>
        <v/>
      </c>
      <c r="W17" s="13"/>
    </row>
    <row r="18" ht="92" customHeight="1" spans="1:23" x14ac:dyDescent="0.25">
      <c r="A18" s="11"/>
      <c r="B18" s="11"/>
      <c r="C18" s="11"/>
      <c r="D18" s="11"/>
      <c r="E18" s="11"/>
      <c r="F18" s="9"/>
      <c r="G18" s="9"/>
      <c r="H18" s="9"/>
      <c r="I18" s="8"/>
      <c r="J18" s="9"/>
      <c r="K18" s="9"/>
      <c r="L18" s="8"/>
      <c r="M18" s="8"/>
      <c r="N18" s="11"/>
      <c r="O18" s="11"/>
      <c r="P18" s="12" t="str">
        <f>IF(A18="","",IF(O18="шт",IF(ISNUMBER(J18),J18,""),IF(O18="100 шт",IF(ISNUMBER(K18),K18/100,""),IF(O18="100 м",IF(ISNUMBER(M18),M18/100,""),IF(O18="м",IF(ISNUMBER(M18),M18,""),"")))))</f>
        <v/>
      </c>
      <c r="Q18" s="11"/>
      <c r="R18" s="11"/>
      <c r="S18" s="11"/>
      <c r="T18" s="11"/>
      <c r="U18" s="11"/>
      <c r="V18" s="12" t="str">
        <f>IF(A18="","",IF(OR(B18="",D18="",E18="",N18="",O18="",S18="",NOT(ISNUMBER(P18)),NOT(OR(AND(ISNUMBER(F18),ISNUMBER(G18),ISNUMBER(H18)),ISNUMBER(I18))),AND(O18="100 шт",NOT(ISNUMBER(L18)))),"Нужны исходные данные",IF(OR(T18="",U18&lt;&gt;"Да"),"Нужна проверка сметчика","Сметчик проверил")))</f>
        <v/>
      </c>
      <c r="W18" s="13"/>
    </row>
    <row r="19" ht="92" customHeight="1" spans="1:23" x14ac:dyDescent="0.25">
      <c r="A19" s="11"/>
      <c r="B19" s="11"/>
      <c r="C19" s="11"/>
      <c r="D19" s="11"/>
      <c r="E19" s="11"/>
      <c r="F19" s="9"/>
      <c r="G19" s="9"/>
      <c r="H19" s="9"/>
      <c r="I19" s="8"/>
      <c r="J19" s="9"/>
      <c r="K19" s="9"/>
      <c r="L19" s="8"/>
      <c r="M19" s="8"/>
      <c r="N19" s="11"/>
      <c r="O19" s="11"/>
      <c r="P19" s="12" t="str">
        <f>IF(A19="","",IF(O19="шт",IF(ISNUMBER(J19),J19,""),IF(O19="100 шт",IF(ISNUMBER(K19),K19/100,""),IF(O19="100 м",IF(ISNUMBER(M19),M19/100,""),IF(O19="м",IF(ISNUMBER(M19),M19,""),"")))))</f>
        <v/>
      </c>
      <c r="Q19" s="11"/>
      <c r="R19" s="11"/>
      <c r="S19" s="11"/>
      <c r="T19" s="11"/>
      <c r="U19" s="11"/>
      <c r="V19" s="12" t="str">
        <f>IF(A19="","",IF(OR(B19="",D19="",E19="",N19="",O19="",S19="",NOT(ISNUMBER(P19)),NOT(OR(AND(ISNUMBER(F19),ISNUMBER(G19),ISNUMBER(H19)),ISNUMBER(I19))),AND(O19="100 шт",NOT(ISNUMBER(L19)))),"Нужны исходные данные",IF(OR(T19="",U19&lt;&gt;"Да"),"Нужна проверка сметчика","Сметчик проверил")))</f>
        <v/>
      </c>
      <c r="W19" s="13"/>
    </row>
    <row r="20" ht="92" customHeight="1" spans="1:23" x14ac:dyDescent="0.25">
      <c r="A20" s="11"/>
      <c r="B20" s="11"/>
      <c r="C20" s="11"/>
      <c r="D20" s="11"/>
      <c r="E20" s="11"/>
      <c r="F20" s="9"/>
      <c r="G20" s="9"/>
      <c r="H20" s="9"/>
      <c r="I20" s="8"/>
      <c r="J20" s="9"/>
      <c r="K20" s="9"/>
      <c r="L20" s="8"/>
      <c r="M20" s="8"/>
      <c r="N20" s="11"/>
      <c r="O20" s="11"/>
      <c r="P20" s="12" t="str">
        <f>IF(A20="","",IF(O20="шт",IF(ISNUMBER(J20),J20,""),IF(O20="100 шт",IF(ISNUMBER(K20),K20/100,""),IF(O20="100 м",IF(ISNUMBER(M20),M20/100,""),IF(O20="м",IF(ISNUMBER(M20),M20,""),"")))))</f>
        <v/>
      </c>
      <c r="Q20" s="11"/>
      <c r="R20" s="11"/>
      <c r="S20" s="11"/>
      <c r="T20" s="11"/>
      <c r="U20" s="11"/>
      <c r="V20" s="12" t="str">
        <f>IF(A20="","",IF(OR(B20="",D20="",E20="",N20="",O20="",S20="",NOT(ISNUMBER(P20)),NOT(OR(AND(ISNUMBER(F20),ISNUMBER(G20),ISNUMBER(H20)),ISNUMBER(I20))),AND(O20="100 шт",NOT(ISNUMBER(L20)))),"Нужны исходные данные",IF(OR(T20="",U20&lt;&gt;"Да"),"Нужна проверка сметчика","Сметчик проверил")))</f>
        <v/>
      </c>
      <c r="W20" s="13"/>
    </row>
    <row r="21" ht="92" customHeight="1" spans="1:23" x14ac:dyDescent="0.25">
      <c r="A21" s="11"/>
      <c r="B21" s="11"/>
      <c r="C21" s="11"/>
      <c r="D21" s="11"/>
      <c r="E21" s="11"/>
      <c r="F21" s="9"/>
      <c r="G21" s="9"/>
      <c r="H21" s="9"/>
      <c r="I21" s="8"/>
      <c r="J21" s="9"/>
      <c r="K21" s="9"/>
      <c r="L21" s="8"/>
      <c r="M21" s="8"/>
      <c r="N21" s="11"/>
      <c r="O21" s="11"/>
      <c r="P21" s="12" t="str">
        <f>IF(A21="","",IF(O21="шт",IF(ISNUMBER(J21),J21,""),IF(O21="100 шт",IF(ISNUMBER(K21),K21/100,""),IF(O21="100 м",IF(ISNUMBER(M21),M21/100,""),IF(O21="м",IF(ISNUMBER(M21),M21,""),"")))))</f>
        <v/>
      </c>
      <c r="Q21" s="11"/>
      <c r="R21" s="11"/>
      <c r="S21" s="11"/>
      <c r="T21" s="11"/>
      <c r="U21" s="11"/>
      <c r="V21" s="12" t="str">
        <f>IF(A21="","",IF(OR(B21="",D21="",E21="",N21="",O21="",S21="",NOT(ISNUMBER(P21)),NOT(OR(AND(ISNUMBER(F21),ISNUMBER(G21),ISNUMBER(H21)),ISNUMBER(I21))),AND(O21="100 шт",NOT(ISNUMBER(L21)))),"Нужны исходные данные",IF(OR(T21="",U21&lt;&gt;"Да"),"Нужна проверка сметчика","Сметчик проверил")))</f>
        <v/>
      </c>
      <c r="W21" s="13"/>
    </row>
    <row r="22" ht="92" customHeight="1" spans="1:23" x14ac:dyDescent="0.25">
      <c r="A22" s="11"/>
      <c r="B22" s="11"/>
      <c r="C22" s="11"/>
      <c r="D22" s="11"/>
      <c r="E22" s="11"/>
      <c r="F22" s="9"/>
      <c r="G22" s="9"/>
      <c r="H22" s="9"/>
      <c r="I22" s="8"/>
      <c r="J22" s="9"/>
      <c r="K22" s="9"/>
      <c r="L22" s="8"/>
      <c r="M22" s="8"/>
      <c r="N22" s="11"/>
      <c r="O22" s="11"/>
      <c r="P22" s="12" t="str">
        <f>IF(A22="","",IF(O22="шт",IF(ISNUMBER(J22),J22,""),IF(O22="100 шт",IF(ISNUMBER(K22),K22/100,""),IF(O22="100 м",IF(ISNUMBER(M22),M22/100,""),IF(O22="м",IF(ISNUMBER(M22),M22,""),"")))))</f>
        <v/>
      </c>
      <c r="Q22" s="11"/>
      <c r="R22" s="11"/>
      <c r="S22" s="11"/>
      <c r="T22" s="11"/>
      <c r="U22" s="11"/>
      <c r="V22" s="12" t="str">
        <f>IF(A22="","",IF(OR(B22="",D22="",E22="",N22="",O22="",S22="",NOT(ISNUMBER(P22)),NOT(OR(AND(ISNUMBER(F22),ISNUMBER(G22),ISNUMBER(H22)),ISNUMBER(I22))),AND(O22="100 шт",NOT(ISNUMBER(L22)))),"Нужны исходные данные",IF(OR(T22="",U22&lt;&gt;"Да"),"Нужна проверка сметчика","Сметчик проверил")))</f>
        <v/>
      </c>
      <c r="W22" s="13"/>
    </row>
  </sheetData>
  <autoFilter ref="A7:W22"/>
  <conditionalFormatting sqref="V8:V22">
    <cfRule type="containsText" dxfId="0" priority="1">
      <formula>NOT(ISERROR(SEARCH("Нужны",V8)))</formula>
    </cfRule>
  </conditionalFormatting>
  <dataValidations count="8">
    <dataValidation type="decimal" operator="greaterThanOrEqual" allowBlank="1" showErrorMessage="1" error="Введите неотрицательное число." sqref="F10:M22">
      <formula1>0</formula1>
    </dataValidation>
    <dataValidation type="decimal" operator="greaterThanOrEqual" allowBlank="1" showErrorMessage="1" error="Введите неотрицательное число." sqref="F8:M22">
      <formula1>0</formula1>
    </dataValidation>
    <dataValidation type="list" allowBlank="1" sqref="O10:O22">
      <formula1>"шт,м,100 шт,100 м"</formula1>
    </dataValidation>
    <dataValidation type="list" allowBlank="1" sqref="O8:O22">
      <formula1>"шт,м,100 шт,100 м"</formula1>
    </dataValidation>
    <dataValidation type="list" allowBlank="1" sqref="U10:U22">
      <formula1>"Да,Нет"</formula1>
    </dataValidation>
    <dataValidation type="list" allowBlank="1" sqref="U8:U22">
      <formula1>"Да,Нет"</formula1>
    </dataValidation>
    <dataValidation type="decimal" operator="greaterThanOrEqual" allowBlank="1" showErrorMessage="1" error="Введите неотрицательное число." sqref="W10:W22">
      <formula1>0</formula1>
    </dataValidation>
    <dataValidation type="decimal" operator="greaterThanOrEqual" allowBlank="1" showErrorMessage="1" error="Введите неотрицательное число." sqref="W8:W22">
      <formula1>0</formula1>
    </dataValidation>
  </dataValidations>
  <pageMargins left="0.3" right="0.3" top="0.4" bottom="0.4" header="0.2" footer="0.2"/>
  <pageSetup paperSize="8" orientation="landscape" fitToWidth="3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1" customWidth="1"/>
    <col min="3" max="3" width="85" customWidth="1"/>
    <col min="4" max="4" width="14" customWidth="1"/>
    <col min="5" max="5" width="45" customWidth="1"/>
    <col min="6" max="6" width="30" customWidth="1"/>
    <col min="7" max="7" width="65" customWidth="1"/>
  </cols>
  <sheetData>
    <row r="2" ht="25" customHeight="1" spans="1:1" x14ac:dyDescent="0.25">
      <c r="A2" s="1" t="s">
        <v>56</v>
      </c>
    </row>
    <row r="3" spans="1:1" x14ac:dyDescent="0.25">
      <c r="A3" s="2" t="s">
        <v>57</v>
      </c>
    </row>
    <row r="4" ht="52" customHeight="1" spans="1:7" x14ac:dyDescent="0.25">
      <c r="A4" s="4" t="s">
        <v>58</v>
      </c>
      <c r="B4" s="4" t="s">
        <v>59</v>
      </c>
      <c r="C4" s="4" t="s">
        <v>60</v>
      </c>
      <c r="D4" s="4" t="s">
        <v>29</v>
      </c>
      <c r="E4" s="4" t="s">
        <v>61</v>
      </c>
      <c r="F4" s="4" t="s">
        <v>62</v>
      </c>
      <c r="G4" s="4" t="s">
        <v>63</v>
      </c>
    </row>
    <row r="5" ht="62" customHeight="1" spans="1:7" x14ac:dyDescent="0.25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70</v>
      </c>
    </row>
    <row r="6" ht="62" customHeight="1" spans="1:7" x14ac:dyDescent="0.25">
      <c r="A6" s="2" t="s">
        <v>64</v>
      </c>
      <c r="B6" s="2" t="s">
        <v>71</v>
      </c>
      <c r="C6" s="2" t="s">
        <v>72</v>
      </c>
      <c r="D6" s="2" t="s">
        <v>67</v>
      </c>
      <c r="E6" s="2" t="s">
        <v>68</v>
      </c>
      <c r="F6" s="2" t="s">
        <v>69</v>
      </c>
      <c r="G6" s="2" t="s">
        <v>70</v>
      </c>
    </row>
    <row r="7" ht="62" customHeight="1" spans="1:7" x14ac:dyDescent="0.25">
      <c r="A7" s="2" t="s">
        <v>64</v>
      </c>
      <c r="B7" s="2" t="s">
        <v>73</v>
      </c>
      <c r="C7" s="2" t="s">
        <v>74</v>
      </c>
      <c r="D7" s="2" t="s">
        <v>67</v>
      </c>
      <c r="E7" s="2" t="s">
        <v>68</v>
      </c>
      <c r="F7" s="2" t="s">
        <v>69</v>
      </c>
      <c r="G7" s="2" t="s">
        <v>70</v>
      </c>
    </row>
    <row r="8" ht="62" customHeight="1" spans="1:7" x14ac:dyDescent="0.25">
      <c r="A8" s="2" t="s">
        <v>64</v>
      </c>
      <c r="B8" s="2" t="s">
        <v>75</v>
      </c>
      <c r="C8" s="2" t="s">
        <v>76</v>
      </c>
      <c r="D8" s="2" t="s">
        <v>67</v>
      </c>
      <c r="E8" s="2" t="s">
        <v>68</v>
      </c>
      <c r="F8" s="2" t="s">
        <v>69</v>
      </c>
      <c r="G8" s="2" t="s">
        <v>70</v>
      </c>
    </row>
    <row r="9" ht="62" customHeight="1" spans="1:7" x14ac:dyDescent="0.25">
      <c r="A9" s="2" t="s">
        <v>64</v>
      </c>
      <c r="B9" s="2" t="s">
        <v>77</v>
      </c>
      <c r="C9" s="2" t="s">
        <v>78</v>
      </c>
      <c r="D9" s="2" t="s">
        <v>67</v>
      </c>
      <c r="E9" s="2" t="s">
        <v>68</v>
      </c>
      <c r="F9" s="2" t="s">
        <v>69</v>
      </c>
      <c r="G9" s="2" t="s">
        <v>70</v>
      </c>
    </row>
    <row r="10" ht="62" customHeight="1" spans="1:7" x14ac:dyDescent="0.25">
      <c r="A10" s="2" t="s">
        <v>64</v>
      </c>
      <c r="B10" s="2" t="s">
        <v>79</v>
      </c>
      <c r="C10" s="2" t="s">
        <v>80</v>
      </c>
      <c r="D10" s="2" t="s">
        <v>43</v>
      </c>
      <c r="E10" s="2" t="s">
        <v>81</v>
      </c>
      <c r="F10" s="2" t="s">
        <v>69</v>
      </c>
      <c r="G10" s="2" t="s">
        <v>70</v>
      </c>
    </row>
    <row r="11" ht="62" customHeight="1" spans="1:7" x14ac:dyDescent="0.25">
      <c r="A11" s="2" t="s">
        <v>64</v>
      </c>
      <c r="B11" s="2" t="s">
        <v>82</v>
      </c>
      <c r="C11" s="2" t="s">
        <v>83</v>
      </c>
      <c r="D11" s="2" t="s">
        <v>43</v>
      </c>
      <c r="E11" s="2" t="s">
        <v>81</v>
      </c>
      <c r="F11" s="2" t="s">
        <v>69</v>
      </c>
      <c r="G11" s="2" t="s">
        <v>70</v>
      </c>
    </row>
    <row r="12" ht="62" customHeight="1" spans="1:7" x14ac:dyDescent="0.25">
      <c r="A12" s="2" t="s">
        <v>64</v>
      </c>
      <c r="B12" s="2" t="s">
        <v>84</v>
      </c>
      <c r="C12" s="2" t="s">
        <v>85</v>
      </c>
      <c r="D12" s="2" t="s">
        <v>43</v>
      </c>
      <c r="E12" s="2" t="s">
        <v>81</v>
      </c>
      <c r="F12" s="2" t="s">
        <v>69</v>
      </c>
      <c r="G12" s="2" t="s">
        <v>70</v>
      </c>
    </row>
    <row r="13" ht="62" customHeight="1" spans="1:7" x14ac:dyDescent="0.25">
      <c r="A13" s="2" t="s">
        <v>64</v>
      </c>
      <c r="B13" s="2" t="s">
        <v>86</v>
      </c>
      <c r="C13" s="2" t="s">
        <v>87</v>
      </c>
      <c r="D13" s="2" t="s">
        <v>43</v>
      </c>
      <c r="E13" s="2" t="s">
        <v>81</v>
      </c>
      <c r="F13" s="2" t="s">
        <v>69</v>
      </c>
      <c r="G13" s="2" t="s">
        <v>70</v>
      </c>
    </row>
    <row r="14" ht="62" customHeight="1" spans="1:7" x14ac:dyDescent="0.25">
      <c r="A14" s="2" t="s">
        <v>64</v>
      </c>
      <c r="B14" s="2" t="s">
        <v>88</v>
      </c>
      <c r="C14" s="2" t="s">
        <v>89</v>
      </c>
      <c r="D14" s="2" t="s">
        <v>43</v>
      </c>
      <c r="E14" s="2" t="s">
        <v>81</v>
      </c>
      <c r="F14" s="2" t="s">
        <v>69</v>
      </c>
      <c r="G14" s="2" t="s">
        <v>70</v>
      </c>
    </row>
    <row r="15" ht="62" customHeight="1" spans="1:7" x14ac:dyDescent="0.25">
      <c r="A15" s="2" t="s">
        <v>64</v>
      </c>
      <c r="B15" s="2" t="s">
        <v>90</v>
      </c>
      <c r="C15" s="2" t="s">
        <v>91</v>
      </c>
      <c r="D15" s="2" t="s">
        <v>43</v>
      </c>
      <c r="E15" s="2" t="s">
        <v>81</v>
      </c>
      <c r="F15" s="2" t="s">
        <v>69</v>
      </c>
      <c r="G15" s="2" t="s">
        <v>70</v>
      </c>
    </row>
    <row r="16" ht="62" customHeight="1" spans="1:7" x14ac:dyDescent="0.25">
      <c r="A16" s="2" t="s">
        <v>64</v>
      </c>
      <c r="B16" s="2" t="s">
        <v>92</v>
      </c>
      <c r="C16" s="2" t="s">
        <v>93</v>
      </c>
      <c r="D16" s="2" t="s">
        <v>43</v>
      </c>
      <c r="E16" s="2" t="s">
        <v>81</v>
      </c>
      <c r="F16" s="2" t="s">
        <v>69</v>
      </c>
      <c r="G16" s="2" t="s">
        <v>70</v>
      </c>
    </row>
    <row r="17" ht="62" customHeight="1" spans="1:7" x14ac:dyDescent="0.25">
      <c r="A17" s="2" t="s">
        <v>64</v>
      </c>
      <c r="B17" s="2" t="s">
        <v>94</v>
      </c>
      <c r="C17" s="2" t="s">
        <v>95</v>
      </c>
      <c r="D17" s="2" t="s">
        <v>43</v>
      </c>
      <c r="E17" s="2" t="s">
        <v>96</v>
      </c>
      <c r="F17" s="2" t="s">
        <v>69</v>
      </c>
      <c r="G17" s="2" t="s">
        <v>70</v>
      </c>
    </row>
    <row r="18" ht="62" customHeight="1" spans="1:7" x14ac:dyDescent="0.25">
      <c r="A18" s="2" t="s">
        <v>64</v>
      </c>
      <c r="B18" s="2" t="s">
        <v>97</v>
      </c>
      <c r="C18" s="2" t="s">
        <v>98</v>
      </c>
      <c r="D18" s="2" t="s">
        <v>43</v>
      </c>
      <c r="E18" s="2" t="s">
        <v>96</v>
      </c>
      <c r="F18" s="2" t="s">
        <v>69</v>
      </c>
      <c r="G18" s="2" t="s">
        <v>70</v>
      </c>
    </row>
    <row r="19" ht="62" customHeight="1" spans="1:7" x14ac:dyDescent="0.25">
      <c r="A19" s="2" t="s">
        <v>64</v>
      </c>
      <c r="B19" s="2" t="s">
        <v>99</v>
      </c>
      <c r="C19" s="2" t="s">
        <v>100</v>
      </c>
      <c r="D19" s="2" t="s">
        <v>43</v>
      </c>
      <c r="E19" s="2" t="s">
        <v>96</v>
      </c>
      <c r="F19" s="2" t="s">
        <v>69</v>
      </c>
      <c r="G19" s="2" t="s">
        <v>70</v>
      </c>
    </row>
    <row r="20" ht="62" customHeight="1" spans="1:7" x14ac:dyDescent="0.25">
      <c r="A20" s="2" t="s">
        <v>64</v>
      </c>
      <c r="B20" s="2" t="s">
        <v>42</v>
      </c>
      <c r="C20" s="2" t="s">
        <v>101</v>
      </c>
      <c r="D20" s="2" t="s">
        <v>43</v>
      </c>
      <c r="E20" s="2" t="s">
        <v>96</v>
      </c>
      <c r="F20" s="2" t="s">
        <v>69</v>
      </c>
      <c r="G20" s="2" t="s">
        <v>70</v>
      </c>
    </row>
    <row r="21" ht="62" customHeight="1" spans="1:7" x14ac:dyDescent="0.25">
      <c r="A21" s="2" t="s">
        <v>64</v>
      </c>
      <c r="B21" s="2" t="s">
        <v>102</v>
      </c>
      <c r="C21" s="2" t="s">
        <v>103</v>
      </c>
      <c r="D21" s="2" t="s">
        <v>43</v>
      </c>
      <c r="E21" s="2" t="s">
        <v>96</v>
      </c>
      <c r="F21" s="2" t="s">
        <v>69</v>
      </c>
      <c r="G21" s="2" t="s">
        <v>70</v>
      </c>
    </row>
    <row r="22" ht="62" customHeight="1" spans="1:7" x14ac:dyDescent="0.25">
      <c r="A22" s="2" t="s">
        <v>64</v>
      </c>
      <c r="B22" s="2" t="s">
        <v>104</v>
      </c>
      <c r="C22" s="2" t="s">
        <v>105</v>
      </c>
      <c r="D22" s="2" t="s">
        <v>43</v>
      </c>
      <c r="E22" s="2" t="s">
        <v>96</v>
      </c>
      <c r="F22" s="2" t="s">
        <v>69</v>
      </c>
      <c r="G22" s="2" t="s">
        <v>70</v>
      </c>
    </row>
    <row r="23" ht="62" customHeight="1" spans="1:7" x14ac:dyDescent="0.25">
      <c r="A23" s="2" t="s">
        <v>64</v>
      </c>
      <c r="B23" s="2" t="s">
        <v>49</v>
      </c>
      <c r="C23" s="2" t="s">
        <v>106</v>
      </c>
      <c r="D23" s="2" t="s">
        <v>50</v>
      </c>
      <c r="E23" s="2" t="s">
        <v>107</v>
      </c>
      <c r="F23" s="2" t="s">
        <v>69</v>
      </c>
      <c r="G23" s="2" t="s">
        <v>70</v>
      </c>
    </row>
    <row r="24" ht="62" customHeight="1" spans="1:7" x14ac:dyDescent="0.25">
      <c r="A24" s="2" t="s">
        <v>64</v>
      </c>
      <c r="B24" s="2" t="s">
        <v>108</v>
      </c>
      <c r="C24" s="2" t="s">
        <v>109</v>
      </c>
      <c r="D24" s="2" t="s">
        <v>50</v>
      </c>
      <c r="E24" s="2" t="s">
        <v>107</v>
      </c>
      <c r="F24" s="2" t="s">
        <v>69</v>
      </c>
      <c r="G24" s="2" t="s">
        <v>70</v>
      </c>
    </row>
    <row r="25" ht="62" customHeight="1" spans="1:7" x14ac:dyDescent="0.25">
      <c r="A25" s="2" t="s">
        <v>64</v>
      </c>
      <c r="B25" s="2" t="s">
        <v>110</v>
      </c>
      <c r="C25" s="2" t="s">
        <v>111</v>
      </c>
      <c r="D25" s="2" t="s">
        <v>50</v>
      </c>
      <c r="E25" s="2" t="s">
        <v>107</v>
      </c>
      <c r="F25" s="2" t="s">
        <v>69</v>
      </c>
      <c r="G25" s="2" t="s">
        <v>70</v>
      </c>
    </row>
    <row r="26" ht="62" customHeight="1" spans="1:7" x14ac:dyDescent="0.25">
      <c r="A26" s="2" t="s">
        <v>64</v>
      </c>
      <c r="B26" s="2" t="s">
        <v>112</v>
      </c>
      <c r="C26" s="2" t="s">
        <v>113</v>
      </c>
      <c r="D26" s="2" t="s">
        <v>50</v>
      </c>
      <c r="E26" s="2" t="s">
        <v>107</v>
      </c>
      <c r="F26" s="2" t="s">
        <v>69</v>
      </c>
      <c r="G26" s="2" t="s">
        <v>70</v>
      </c>
    </row>
    <row r="27" ht="62" customHeight="1" spans="1:7" x14ac:dyDescent="0.25">
      <c r="A27" s="2" t="s">
        <v>64</v>
      </c>
      <c r="B27" s="2" t="s">
        <v>114</v>
      </c>
      <c r="C27" s="2" t="s">
        <v>115</v>
      </c>
      <c r="D27" s="2" t="s">
        <v>50</v>
      </c>
      <c r="E27" s="2" t="s">
        <v>107</v>
      </c>
      <c r="F27" s="2" t="s">
        <v>69</v>
      </c>
      <c r="G27" s="2" t="s">
        <v>70</v>
      </c>
    </row>
    <row r="28" ht="62" customHeight="1" spans="1:7" x14ac:dyDescent="0.25">
      <c r="A28" s="2" t="s">
        <v>64</v>
      </c>
      <c r="B28" s="2" t="s">
        <v>116</v>
      </c>
      <c r="C28" s="2" t="s">
        <v>117</v>
      </c>
      <c r="D28" s="2" t="s">
        <v>50</v>
      </c>
      <c r="E28" s="2" t="s">
        <v>107</v>
      </c>
      <c r="F28" s="2" t="s">
        <v>69</v>
      </c>
      <c r="G28" s="2" t="s">
        <v>70</v>
      </c>
    </row>
    <row r="29" ht="62" customHeight="1" spans="1:7" x14ac:dyDescent="0.25">
      <c r="A29" s="2" t="s">
        <v>64</v>
      </c>
      <c r="B29" s="2" t="s">
        <v>118</v>
      </c>
      <c r="C29" s="2" t="s">
        <v>119</v>
      </c>
      <c r="D29" s="2" t="s">
        <v>50</v>
      </c>
      <c r="E29" s="2" t="s">
        <v>107</v>
      </c>
      <c r="F29" s="2" t="s">
        <v>69</v>
      </c>
      <c r="G29" s="2" t="s">
        <v>70</v>
      </c>
    </row>
    <row r="30" ht="62" customHeight="1" spans="1:7" x14ac:dyDescent="0.25">
      <c r="A30" s="2" t="s">
        <v>64</v>
      </c>
      <c r="B30" s="2" t="s">
        <v>120</v>
      </c>
      <c r="C30" s="2" t="s">
        <v>121</v>
      </c>
      <c r="D30" s="2" t="s">
        <v>50</v>
      </c>
      <c r="E30" s="2" t="s">
        <v>107</v>
      </c>
      <c r="F30" s="2" t="s">
        <v>69</v>
      </c>
      <c r="G30" s="2" t="s">
        <v>70</v>
      </c>
    </row>
    <row r="31" ht="62" customHeight="1" spans="1:7" x14ac:dyDescent="0.25">
      <c r="A31" s="2" t="s">
        <v>64</v>
      </c>
      <c r="B31" s="2" t="s">
        <v>122</v>
      </c>
      <c r="C31" s="2" t="s">
        <v>123</v>
      </c>
      <c r="D31" s="2" t="s">
        <v>50</v>
      </c>
      <c r="E31" s="2" t="s">
        <v>107</v>
      </c>
      <c r="F31" s="2" t="s">
        <v>69</v>
      </c>
      <c r="G31" s="2" t="s">
        <v>70</v>
      </c>
    </row>
    <row r="32" ht="62" customHeight="1" spans="1:7" x14ac:dyDescent="0.25">
      <c r="A32" s="2" t="s">
        <v>64</v>
      </c>
      <c r="B32" s="2" t="s">
        <v>124</v>
      </c>
      <c r="C32" s="2" t="s">
        <v>125</v>
      </c>
      <c r="D32" s="2" t="s">
        <v>43</v>
      </c>
      <c r="E32" s="2" t="s">
        <v>126</v>
      </c>
      <c r="F32" s="2" t="s">
        <v>69</v>
      </c>
      <c r="G32" s="2" t="s">
        <v>70</v>
      </c>
    </row>
    <row r="33" ht="62" customHeight="1" spans="1:7" x14ac:dyDescent="0.25">
      <c r="A33" s="2" t="s">
        <v>64</v>
      </c>
      <c r="B33" s="2" t="s">
        <v>127</v>
      </c>
      <c r="C33" s="2" t="s">
        <v>128</v>
      </c>
      <c r="D33" s="2" t="s">
        <v>43</v>
      </c>
      <c r="E33" s="2" t="s">
        <v>126</v>
      </c>
      <c r="F33" s="2" t="s">
        <v>69</v>
      </c>
      <c r="G33" s="2" t="s">
        <v>70</v>
      </c>
    </row>
    <row r="34" ht="62" customHeight="1" spans="1:7" x14ac:dyDescent="0.25">
      <c r="A34" s="2" t="s">
        <v>64</v>
      </c>
      <c r="B34" s="2" t="s">
        <v>129</v>
      </c>
      <c r="C34" s="2" t="s">
        <v>130</v>
      </c>
      <c r="D34" s="2" t="s">
        <v>43</v>
      </c>
      <c r="E34" s="2" t="s">
        <v>126</v>
      </c>
      <c r="F34" s="2" t="s">
        <v>69</v>
      </c>
      <c r="G34" s="2" t="s">
        <v>70</v>
      </c>
    </row>
    <row r="35" ht="62" customHeight="1" spans="1:7" x14ac:dyDescent="0.25">
      <c r="A35" s="2" t="s">
        <v>64</v>
      </c>
      <c r="B35" s="2" t="s">
        <v>131</v>
      </c>
      <c r="C35" s="2" t="s">
        <v>132</v>
      </c>
      <c r="D35" s="2" t="s">
        <v>43</v>
      </c>
      <c r="E35" s="2" t="s">
        <v>126</v>
      </c>
      <c r="F35" s="2" t="s">
        <v>69</v>
      </c>
      <c r="G35" s="2" t="s">
        <v>70</v>
      </c>
    </row>
    <row r="36" ht="62" customHeight="1" spans="1:7" x14ac:dyDescent="0.25">
      <c r="A36" s="2" t="s">
        <v>64</v>
      </c>
      <c r="B36" s="2" t="s">
        <v>133</v>
      </c>
      <c r="C36" s="2" t="s">
        <v>134</v>
      </c>
      <c r="D36" s="2" t="s">
        <v>43</v>
      </c>
      <c r="E36" s="2" t="s">
        <v>126</v>
      </c>
      <c r="F36" s="2" t="s">
        <v>69</v>
      </c>
      <c r="G36" s="2" t="s">
        <v>70</v>
      </c>
    </row>
    <row r="37" ht="62" customHeight="1" spans="1:7" x14ac:dyDescent="0.25">
      <c r="A37" s="2" t="s">
        <v>64</v>
      </c>
      <c r="B37" s="2" t="s">
        <v>135</v>
      </c>
      <c r="C37" s="2" t="s">
        <v>136</v>
      </c>
      <c r="D37" s="2" t="s">
        <v>43</v>
      </c>
      <c r="E37" s="2" t="s">
        <v>126</v>
      </c>
      <c r="F37" s="2" t="s">
        <v>69</v>
      </c>
      <c r="G37" s="2" t="s">
        <v>70</v>
      </c>
    </row>
    <row r="38" ht="62" customHeight="1" spans="1:7" x14ac:dyDescent="0.25">
      <c r="A38" s="2" t="s">
        <v>64</v>
      </c>
      <c r="B38" s="2" t="s">
        <v>137</v>
      </c>
      <c r="C38" s="2" t="s">
        <v>138</v>
      </c>
      <c r="D38" s="2" t="s">
        <v>43</v>
      </c>
      <c r="E38" s="2" t="s">
        <v>126</v>
      </c>
      <c r="F38" s="2" t="s">
        <v>69</v>
      </c>
      <c r="G38" s="2" t="s">
        <v>70</v>
      </c>
    </row>
    <row r="39" ht="62" customHeight="1" spans="1:7" x14ac:dyDescent="0.25">
      <c r="A39" s="2" t="s">
        <v>64</v>
      </c>
      <c r="B39" s="2" t="s">
        <v>139</v>
      </c>
      <c r="C39" s="2" t="s">
        <v>140</v>
      </c>
      <c r="D39" s="2" t="s">
        <v>43</v>
      </c>
      <c r="E39" s="2" t="s">
        <v>126</v>
      </c>
      <c r="F39" s="2" t="s">
        <v>69</v>
      </c>
      <c r="G39" s="2" t="s">
        <v>70</v>
      </c>
    </row>
    <row r="40" ht="62" customHeight="1" spans="1:7" x14ac:dyDescent="0.25">
      <c r="A40" s="2" t="s">
        <v>64</v>
      </c>
      <c r="B40" s="2" t="s">
        <v>141</v>
      </c>
      <c r="C40" s="2" t="s">
        <v>142</v>
      </c>
      <c r="D40" s="2" t="s">
        <v>43</v>
      </c>
      <c r="E40" s="2" t="s">
        <v>126</v>
      </c>
      <c r="F40" s="2" t="s">
        <v>69</v>
      </c>
      <c r="G40" s="2" t="s">
        <v>70</v>
      </c>
    </row>
    <row r="41" ht="62" customHeight="1" spans="1:7" x14ac:dyDescent="0.25">
      <c r="A41" s="2" t="s">
        <v>64</v>
      </c>
      <c r="B41" s="2" t="s">
        <v>143</v>
      </c>
      <c r="C41" s="2" t="s">
        <v>144</v>
      </c>
      <c r="D41" s="2" t="s">
        <v>43</v>
      </c>
      <c r="E41" s="2" t="s">
        <v>126</v>
      </c>
      <c r="F41" s="2" t="s">
        <v>69</v>
      </c>
      <c r="G41" s="2" t="s">
        <v>70</v>
      </c>
    </row>
    <row r="42" ht="62" customHeight="1" spans="1:7" x14ac:dyDescent="0.25">
      <c r="A42" s="2" t="s">
        <v>64</v>
      </c>
      <c r="B42" s="2" t="s">
        <v>145</v>
      </c>
      <c r="C42" s="2" t="s">
        <v>146</v>
      </c>
      <c r="D42" s="2" t="s">
        <v>43</v>
      </c>
      <c r="E42" s="2" t="s">
        <v>126</v>
      </c>
      <c r="F42" s="2" t="s">
        <v>69</v>
      </c>
      <c r="G42" s="2" t="s">
        <v>70</v>
      </c>
    </row>
    <row r="43" ht="62" customHeight="1" spans="1:7" x14ac:dyDescent="0.25">
      <c r="A43" s="2" t="s">
        <v>64</v>
      </c>
      <c r="B43" s="2" t="s">
        <v>147</v>
      </c>
      <c r="C43" s="2" t="s">
        <v>148</v>
      </c>
      <c r="D43" s="2" t="s">
        <v>43</v>
      </c>
      <c r="E43" s="2" t="s">
        <v>126</v>
      </c>
      <c r="F43" s="2" t="s">
        <v>69</v>
      </c>
      <c r="G43" s="2" t="s">
        <v>70</v>
      </c>
    </row>
    <row r="44" ht="62" customHeight="1" spans="1:7" x14ac:dyDescent="0.25">
      <c r="A44" s="2" t="s">
        <v>64</v>
      </c>
      <c r="B44" s="2" t="s">
        <v>149</v>
      </c>
      <c r="C44" s="2" t="s">
        <v>150</v>
      </c>
      <c r="D44" s="2" t="s">
        <v>43</v>
      </c>
      <c r="E44" s="2" t="s">
        <v>126</v>
      </c>
      <c r="F44" s="2" t="s">
        <v>69</v>
      </c>
      <c r="G44" s="2" t="s">
        <v>70</v>
      </c>
    </row>
    <row r="45" ht="62" customHeight="1" spans="1:7" x14ac:dyDescent="0.25">
      <c r="A45" s="2" t="s">
        <v>64</v>
      </c>
      <c r="B45" s="2" t="s">
        <v>151</v>
      </c>
      <c r="C45" s="2" t="s">
        <v>152</v>
      </c>
      <c r="D45" s="2" t="s">
        <v>43</v>
      </c>
      <c r="E45" s="2" t="s">
        <v>126</v>
      </c>
      <c r="F45" s="2" t="s">
        <v>69</v>
      </c>
      <c r="G45" s="2" t="s">
        <v>70</v>
      </c>
    </row>
    <row r="46" ht="62" customHeight="1" spans="1:7" x14ac:dyDescent="0.25">
      <c r="A46" s="2" t="s">
        <v>64</v>
      </c>
      <c r="B46" s="2" t="s">
        <v>153</v>
      </c>
      <c r="C46" s="2" t="s">
        <v>154</v>
      </c>
      <c r="D46" s="2" t="s">
        <v>43</v>
      </c>
      <c r="E46" s="2" t="s">
        <v>155</v>
      </c>
      <c r="F46" s="2" t="s">
        <v>69</v>
      </c>
      <c r="G46" s="2" t="s">
        <v>70</v>
      </c>
    </row>
    <row r="47" ht="62" customHeight="1" spans="1:7" x14ac:dyDescent="0.25">
      <c r="A47" s="2" t="s">
        <v>64</v>
      </c>
      <c r="B47" s="2" t="s">
        <v>156</v>
      </c>
      <c r="C47" s="2" t="s">
        <v>157</v>
      </c>
      <c r="D47" s="2" t="s">
        <v>43</v>
      </c>
      <c r="E47" s="2" t="s">
        <v>155</v>
      </c>
      <c r="F47" s="2" t="s">
        <v>69</v>
      </c>
      <c r="G47" s="2" t="s">
        <v>70</v>
      </c>
    </row>
    <row r="48" ht="62" customHeight="1" spans="1:7" x14ac:dyDescent="0.25">
      <c r="A48" s="2" t="s">
        <v>64</v>
      </c>
      <c r="B48" s="2" t="s">
        <v>158</v>
      </c>
      <c r="C48" s="2" t="s">
        <v>159</v>
      </c>
      <c r="D48" s="2" t="s">
        <v>43</v>
      </c>
      <c r="E48" s="2" t="s">
        <v>155</v>
      </c>
      <c r="F48" s="2" t="s">
        <v>69</v>
      </c>
      <c r="G48" s="2" t="s">
        <v>70</v>
      </c>
    </row>
    <row r="49" ht="62" customHeight="1" spans="1:7" x14ac:dyDescent="0.25">
      <c r="A49" s="2" t="s">
        <v>64</v>
      </c>
      <c r="B49" s="2" t="s">
        <v>160</v>
      </c>
      <c r="C49" s="2" t="s">
        <v>161</v>
      </c>
      <c r="D49" s="2" t="s">
        <v>43</v>
      </c>
      <c r="E49" s="2" t="s">
        <v>155</v>
      </c>
      <c r="F49" s="2" t="s">
        <v>69</v>
      </c>
      <c r="G49" s="2" t="s">
        <v>70</v>
      </c>
    </row>
    <row r="50" ht="62" customHeight="1" spans="1:7" x14ac:dyDescent="0.25">
      <c r="A50" s="2" t="s">
        <v>64</v>
      </c>
      <c r="B50" s="2" t="s">
        <v>162</v>
      </c>
      <c r="C50" s="2" t="s">
        <v>163</v>
      </c>
      <c r="D50" s="2" t="s">
        <v>43</v>
      </c>
      <c r="E50" s="2" t="s">
        <v>155</v>
      </c>
      <c r="F50" s="2" t="s">
        <v>69</v>
      </c>
      <c r="G50" s="2" t="s">
        <v>70</v>
      </c>
    </row>
    <row r="51" ht="62" customHeight="1" spans="1:7" x14ac:dyDescent="0.25">
      <c r="A51" s="2" t="s">
        <v>64</v>
      </c>
      <c r="B51" s="2" t="s">
        <v>164</v>
      </c>
      <c r="C51" s="2" t="s">
        <v>165</v>
      </c>
      <c r="D51" s="2" t="s">
        <v>166</v>
      </c>
      <c r="E51" s="2" t="s">
        <v>167</v>
      </c>
      <c r="F51" s="2" t="s">
        <v>69</v>
      </c>
      <c r="G51" s="2" t="s">
        <v>70</v>
      </c>
    </row>
    <row r="52" ht="62" customHeight="1" spans="1:7" x14ac:dyDescent="0.25">
      <c r="A52" s="2" t="s">
        <v>64</v>
      </c>
      <c r="B52" s="2" t="s">
        <v>168</v>
      </c>
      <c r="C52" s="2" t="s">
        <v>169</v>
      </c>
      <c r="D52" s="2" t="s">
        <v>166</v>
      </c>
      <c r="E52" s="2" t="s">
        <v>167</v>
      </c>
      <c r="F52" s="2" t="s">
        <v>69</v>
      </c>
      <c r="G52" s="2" t="s">
        <v>70</v>
      </c>
    </row>
    <row r="53" ht="62" customHeight="1" hidden="1" spans="1:7" x14ac:dyDescent="0.25">
      <c r="A53" s="2" t="s">
        <v>170</v>
      </c>
      <c r="B53" s="2" t="s">
        <v>171</v>
      </c>
      <c r="C53" s="2" t="s">
        <v>172</v>
      </c>
      <c r="D53" s="2" t="s">
        <v>173</v>
      </c>
      <c r="E53" s="2" t="s">
        <v>174</v>
      </c>
      <c r="F53" s="2" t="s">
        <v>175</v>
      </c>
      <c r="G53" s="2" t="s">
        <v>11</v>
      </c>
    </row>
    <row r="54" ht="62" customHeight="1" hidden="1" spans="1:7" x14ac:dyDescent="0.25">
      <c r="A54" s="2" t="s">
        <v>170</v>
      </c>
      <c r="B54" s="2" t="s">
        <v>176</v>
      </c>
      <c r="C54" s="2" t="s">
        <v>177</v>
      </c>
      <c r="D54" s="2" t="s">
        <v>173</v>
      </c>
      <c r="E54" s="2" t="s">
        <v>174</v>
      </c>
      <c r="F54" s="2" t="s">
        <v>175</v>
      </c>
      <c r="G54" s="2" t="s">
        <v>11</v>
      </c>
    </row>
    <row r="55" ht="62" customHeight="1" hidden="1" spans="1:7" x14ac:dyDescent="0.25">
      <c r="A55" s="2" t="s">
        <v>170</v>
      </c>
      <c r="B55" s="2" t="s">
        <v>178</v>
      </c>
      <c r="C55" s="2" t="s">
        <v>179</v>
      </c>
      <c r="D55" s="2" t="s">
        <v>173</v>
      </c>
      <c r="E55" s="2" t="s">
        <v>174</v>
      </c>
      <c r="F55" s="2" t="s">
        <v>175</v>
      </c>
      <c r="G55" s="2" t="s">
        <v>11</v>
      </c>
    </row>
    <row r="56" ht="62" customHeight="1" hidden="1" spans="1:7" x14ac:dyDescent="0.25">
      <c r="A56" s="2" t="s">
        <v>170</v>
      </c>
      <c r="B56" s="2" t="s">
        <v>180</v>
      </c>
      <c r="C56" s="2" t="s">
        <v>181</v>
      </c>
      <c r="D56" s="2" t="s">
        <v>182</v>
      </c>
      <c r="E56" s="2" t="s">
        <v>174</v>
      </c>
      <c r="F56" s="2" t="s">
        <v>175</v>
      </c>
      <c r="G56" s="2" t="s">
        <v>11</v>
      </c>
    </row>
    <row r="57" ht="62" customHeight="1" hidden="1" spans="1:7" x14ac:dyDescent="0.25">
      <c r="A57" s="2" t="s">
        <v>170</v>
      </c>
      <c r="B57" s="2" t="s">
        <v>183</v>
      </c>
      <c r="C57" s="2" t="s">
        <v>184</v>
      </c>
      <c r="D57" s="2" t="s">
        <v>50</v>
      </c>
      <c r="E57" s="2" t="s">
        <v>174</v>
      </c>
      <c r="F57" s="2" t="s">
        <v>175</v>
      </c>
      <c r="G57" s="2" t="s">
        <v>11</v>
      </c>
    </row>
    <row r="58" ht="62" customHeight="1" hidden="1" spans="1:7" x14ac:dyDescent="0.25">
      <c r="A58" s="2" t="s">
        <v>170</v>
      </c>
      <c r="B58" s="2" t="s">
        <v>185</v>
      </c>
      <c r="C58" s="2" t="s">
        <v>186</v>
      </c>
      <c r="D58" s="2" t="s">
        <v>50</v>
      </c>
      <c r="E58" s="2" t="s">
        <v>174</v>
      </c>
      <c r="F58" s="2" t="s">
        <v>175</v>
      </c>
      <c r="G58" s="2" t="s">
        <v>11</v>
      </c>
    </row>
    <row r="59" ht="62" customHeight="1" hidden="1" spans="1:7" x14ac:dyDescent="0.25">
      <c r="A59" s="2" t="s">
        <v>170</v>
      </c>
      <c r="B59" s="2" t="s">
        <v>187</v>
      </c>
      <c r="C59" s="2" t="s">
        <v>188</v>
      </c>
      <c r="D59" s="2" t="s">
        <v>50</v>
      </c>
      <c r="E59" s="2" t="s">
        <v>174</v>
      </c>
      <c r="F59" s="2" t="s">
        <v>175</v>
      </c>
      <c r="G59" s="2" t="s">
        <v>11</v>
      </c>
    </row>
    <row r="60" ht="62" customHeight="1" hidden="1" spans="1:7" x14ac:dyDescent="0.25">
      <c r="A60" s="2" t="s">
        <v>170</v>
      </c>
      <c r="B60" s="2" t="s">
        <v>189</v>
      </c>
      <c r="C60" s="2" t="s">
        <v>190</v>
      </c>
      <c r="D60" s="2" t="s">
        <v>50</v>
      </c>
      <c r="E60" s="2" t="s">
        <v>174</v>
      </c>
      <c r="F60" s="2" t="s">
        <v>175</v>
      </c>
      <c r="G60" s="2" t="s">
        <v>11</v>
      </c>
    </row>
    <row r="61" ht="62" customHeight="1" hidden="1" spans="1:7" x14ac:dyDescent="0.25">
      <c r="A61" s="2" t="s">
        <v>170</v>
      </c>
      <c r="B61" s="2" t="s">
        <v>191</v>
      </c>
      <c r="C61" s="2" t="s">
        <v>192</v>
      </c>
      <c r="D61" s="2" t="s">
        <v>50</v>
      </c>
      <c r="E61" s="2" t="s">
        <v>174</v>
      </c>
      <c r="F61" s="2" t="s">
        <v>175</v>
      </c>
      <c r="G61" s="2" t="s">
        <v>11</v>
      </c>
    </row>
    <row r="62" ht="62" customHeight="1" hidden="1" spans="1:7" x14ac:dyDescent="0.25">
      <c r="A62" s="2" t="s">
        <v>170</v>
      </c>
      <c r="B62" s="2" t="s">
        <v>193</v>
      </c>
      <c r="C62" s="2" t="s">
        <v>194</v>
      </c>
      <c r="D62" s="2" t="s">
        <v>50</v>
      </c>
      <c r="E62" s="2" t="s">
        <v>174</v>
      </c>
      <c r="F62" s="2" t="s">
        <v>175</v>
      </c>
      <c r="G62" s="2" t="s">
        <v>11</v>
      </c>
    </row>
    <row r="63" ht="62" customHeight="1" hidden="1" spans="1:7" x14ac:dyDescent="0.25">
      <c r="A63" s="2" t="s">
        <v>170</v>
      </c>
      <c r="B63" s="2" t="s">
        <v>195</v>
      </c>
      <c r="C63" s="2" t="s">
        <v>196</v>
      </c>
      <c r="D63" s="2" t="s">
        <v>50</v>
      </c>
      <c r="E63" s="2" t="s">
        <v>174</v>
      </c>
      <c r="F63" s="2" t="s">
        <v>175</v>
      </c>
      <c r="G63" s="2" t="s">
        <v>11</v>
      </c>
    </row>
    <row r="64" ht="62" customHeight="1" hidden="1" spans="1:7" x14ac:dyDescent="0.25">
      <c r="A64" s="2" t="s">
        <v>170</v>
      </c>
      <c r="B64" s="2" t="s">
        <v>197</v>
      </c>
      <c r="C64" s="2" t="s">
        <v>198</v>
      </c>
      <c r="D64" s="2" t="s">
        <v>50</v>
      </c>
      <c r="E64" s="2" t="s">
        <v>174</v>
      </c>
      <c r="F64" s="2" t="s">
        <v>175</v>
      </c>
      <c r="G64" s="2" t="s">
        <v>11</v>
      </c>
    </row>
    <row r="65" ht="62" customHeight="1" hidden="1" spans="1:7" x14ac:dyDescent="0.25">
      <c r="A65" s="2" t="s">
        <v>170</v>
      </c>
      <c r="B65" s="2" t="s">
        <v>199</v>
      </c>
      <c r="C65" s="2" t="s">
        <v>200</v>
      </c>
      <c r="D65" s="2" t="s">
        <v>50</v>
      </c>
      <c r="E65" s="2" t="s">
        <v>174</v>
      </c>
      <c r="F65" s="2" t="s">
        <v>175</v>
      </c>
      <c r="G65" s="2" t="s">
        <v>11</v>
      </c>
    </row>
    <row r="66" ht="62" customHeight="1" hidden="1" spans="1:7" x14ac:dyDescent="0.25">
      <c r="A66" s="2" t="s">
        <v>201</v>
      </c>
      <c r="B66" s="2" t="s">
        <v>202</v>
      </c>
      <c r="C66" s="2" t="s">
        <v>203</v>
      </c>
      <c r="D66" s="2" t="s">
        <v>204</v>
      </c>
      <c r="E66" s="2" t="s">
        <v>174</v>
      </c>
      <c r="F66" s="2" t="s">
        <v>175</v>
      </c>
      <c r="G66" s="2" t="s">
        <v>11</v>
      </c>
    </row>
    <row r="67" ht="62" customHeight="1" hidden="1" spans="1:7" x14ac:dyDescent="0.25">
      <c r="A67" s="2" t="s">
        <v>201</v>
      </c>
      <c r="B67" s="2" t="s">
        <v>65</v>
      </c>
      <c r="C67" s="2" t="s">
        <v>66</v>
      </c>
      <c r="D67" s="2" t="s">
        <v>67</v>
      </c>
      <c r="E67" s="2" t="s">
        <v>174</v>
      </c>
      <c r="F67" s="2" t="s">
        <v>175</v>
      </c>
      <c r="G67" s="2" t="s">
        <v>11</v>
      </c>
    </row>
    <row r="68" ht="62" customHeight="1" hidden="1" spans="1:7" x14ac:dyDescent="0.25">
      <c r="A68" s="2" t="s">
        <v>201</v>
      </c>
      <c r="B68" s="2" t="s">
        <v>71</v>
      </c>
      <c r="C68" s="2" t="s">
        <v>72</v>
      </c>
      <c r="D68" s="2" t="s">
        <v>67</v>
      </c>
      <c r="E68" s="2" t="s">
        <v>174</v>
      </c>
      <c r="F68" s="2" t="s">
        <v>175</v>
      </c>
      <c r="G68" s="2" t="s">
        <v>11</v>
      </c>
    </row>
    <row r="69" ht="62" customHeight="1" hidden="1" spans="1:7" x14ac:dyDescent="0.25">
      <c r="A69" s="2" t="s">
        <v>201</v>
      </c>
      <c r="B69" s="2" t="s">
        <v>73</v>
      </c>
      <c r="C69" s="2" t="s">
        <v>74</v>
      </c>
      <c r="D69" s="2" t="s">
        <v>67</v>
      </c>
      <c r="E69" s="2" t="s">
        <v>174</v>
      </c>
      <c r="F69" s="2" t="s">
        <v>175</v>
      </c>
      <c r="G69" s="2" t="s">
        <v>11</v>
      </c>
    </row>
    <row r="70" ht="62" customHeight="1" hidden="1" spans="1:7" x14ac:dyDescent="0.25">
      <c r="A70" s="2" t="s">
        <v>201</v>
      </c>
      <c r="B70" s="2" t="s">
        <v>75</v>
      </c>
      <c r="C70" s="2" t="s">
        <v>76</v>
      </c>
      <c r="D70" s="2" t="s">
        <v>67</v>
      </c>
      <c r="E70" s="2" t="s">
        <v>174</v>
      </c>
      <c r="F70" s="2" t="s">
        <v>175</v>
      </c>
      <c r="G70" s="2" t="s">
        <v>11</v>
      </c>
    </row>
    <row r="71" ht="62" customHeight="1" hidden="1" spans="1:7" x14ac:dyDescent="0.25">
      <c r="A71" s="2" t="s">
        <v>201</v>
      </c>
      <c r="B71" s="2" t="s">
        <v>77</v>
      </c>
      <c r="C71" s="2" t="s">
        <v>78</v>
      </c>
      <c r="D71" s="2" t="s">
        <v>67</v>
      </c>
      <c r="E71" s="2" t="s">
        <v>174</v>
      </c>
      <c r="F71" s="2" t="s">
        <v>175</v>
      </c>
      <c r="G71" s="2" t="s">
        <v>11</v>
      </c>
    </row>
    <row r="72" ht="62" customHeight="1" hidden="1" spans="1:7" x14ac:dyDescent="0.25">
      <c r="A72" s="2" t="s">
        <v>201</v>
      </c>
      <c r="B72" s="2" t="s">
        <v>205</v>
      </c>
      <c r="C72" s="2" t="s">
        <v>206</v>
      </c>
      <c r="D72" s="2" t="s">
        <v>43</v>
      </c>
      <c r="E72" s="2" t="s">
        <v>174</v>
      </c>
      <c r="F72" s="2" t="s">
        <v>175</v>
      </c>
      <c r="G72" s="2" t="s">
        <v>11</v>
      </c>
    </row>
    <row r="73" ht="62" customHeight="1" hidden="1" spans="1:7" x14ac:dyDescent="0.25">
      <c r="A73" s="2" t="s">
        <v>201</v>
      </c>
      <c r="B73" s="2" t="s">
        <v>207</v>
      </c>
      <c r="C73" s="2" t="s">
        <v>208</v>
      </c>
      <c r="D73" s="2" t="s">
        <v>43</v>
      </c>
      <c r="E73" s="2" t="s">
        <v>174</v>
      </c>
      <c r="F73" s="2" t="s">
        <v>175</v>
      </c>
      <c r="G73" s="2" t="s">
        <v>11</v>
      </c>
    </row>
    <row r="74" ht="62" customHeight="1" hidden="1" spans="1:7" x14ac:dyDescent="0.25">
      <c r="A74" s="2" t="s">
        <v>201</v>
      </c>
      <c r="B74" s="2" t="s">
        <v>209</v>
      </c>
      <c r="C74" s="2" t="s">
        <v>210</v>
      </c>
      <c r="D74" s="2" t="s">
        <v>43</v>
      </c>
      <c r="E74" s="2" t="s">
        <v>174</v>
      </c>
      <c r="F74" s="2" t="s">
        <v>175</v>
      </c>
      <c r="G74" s="2" t="s">
        <v>11</v>
      </c>
    </row>
    <row r="75" ht="62" customHeight="1" hidden="1" spans="1:7" x14ac:dyDescent="0.25">
      <c r="A75" s="2" t="s">
        <v>201</v>
      </c>
      <c r="B75" s="2" t="s">
        <v>211</v>
      </c>
      <c r="C75" s="2" t="s">
        <v>212</v>
      </c>
      <c r="D75" s="2" t="s">
        <v>43</v>
      </c>
      <c r="E75" s="2" t="s">
        <v>174</v>
      </c>
      <c r="F75" s="2" t="s">
        <v>175</v>
      </c>
      <c r="G75" s="2" t="s">
        <v>11</v>
      </c>
    </row>
    <row r="76" ht="62" customHeight="1" hidden="1" spans="1:7" x14ac:dyDescent="0.25">
      <c r="A76" s="2" t="s">
        <v>201</v>
      </c>
      <c r="B76" s="2" t="s">
        <v>213</v>
      </c>
      <c r="C76" s="2" t="s">
        <v>214</v>
      </c>
      <c r="D76" s="2" t="s">
        <v>43</v>
      </c>
      <c r="E76" s="2" t="s">
        <v>174</v>
      </c>
      <c r="F76" s="2" t="s">
        <v>175</v>
      </c>
      <c r="G76" s="2" t="s">
        <v>11</v>
      </c>
    </row>
    <row r="77" ht="62" customHeight="1" hidden="1" spans="1:7" x14ac:dyDescent="0.25">
      <c r="A77" s="2" t="s">
        <v>201</v>
      </c>
      <c r="B77" s="2" t="s">
        <v>215</v>
      </c>
      <c r="C77" s="2" t="s">
        <v>216</v>
      </c>
      <c r="D77" s="2" t="s">
        <v>43</v>
      </c>
      <c r="E77" s="2" t="s">
        <v>174</v>
      </c>
      <c r="F77" s="2" t="s">
        <v>175</v>
      </c>
      <c r="G77" s="2" t="s">
        <v>11</v>
      </c>
    </row>
    <row r="78" ht="62" customHeight="1" hidden="1" spans="1:7" x14ac:dyDescent="0.25">
      <c r="A78" s="2" t="s">
        <v>201</v>
      </c>
      <c r="B78" s="2" t="s">
        <v>217</v>
      </c>
      <c r="C78" s="2" t="s">
        <v>218</v>
      </c>
      <c r="D78" s="2" t="s">
        <v>43</v>
      </c>
      <c r="E78" s="2" t="s">
        <v>174</v>
      </c>
      <c r="F78" s="2" t="s">
        <v>175</v>
      </c>
      <c r="G78" s="2" t="s">
        <v>11</v>
      </c>
    </row>
    <row r="79" ht="62" customHeight="1" hidden="1" spans="1:7" x14ac:dyDescent="0.25">
      <c r="A79" s="2" t="s">
        <v>201</v>
      </c>
      <c r="B79" s="2" t="s">
        <v>219</v>
      </c>
      <c r="C79" s="2" t="s">
        <v>220</v>
      </c>
      <c r="D79" s="2" t="s">
        <v>43</v>
      </c>
      <c r="E79" s="2" t="s">
        <v>174</v>
      </c>
      <c r="F79" s="2" t="s">
        <v>175</v>
      </c>
      <c r="G79" s="2" t="s">
        <v>11</v>
      </c>
    </row>
    <row r="80" ht="62" customHeight="1" hidden="1" spans="1:7" x14ac:dyDescent="0.25">
      <c r="A80" s="2" t="s">
        <v>201</v>
      </c>
      <c r="B80" s="2" t="s">
        <v>221</v>
      </c>
      <c r="C80" s="2" t="s">
        <v>222</v>
      </c>
      <c r="D80" s="2" t="s">
        <v>43</v>
      </c>
      <c r="E80" s="2" t="s">
        <v>174</v>
      </c>
      <c r="F80" s="2" t="s">
        <v>175</v>
      </c>
      <c r="G80" s="2" t="s">
        <v>11</v>
      </c>
    </row>
    <row r="81" ht="62" customHeight="1" hidden="1" spans="1:7" x14ac:dyDescent="0.25">
      <c r="A81" s="2" t="s">
        <v>201</v>
      </c>
      <c r="B81" s="2" t="s">
        <v>223</v>
      </c>
      <c r="C81" s="2" t="s">
        <v>224</v>
      </c>
      <c r="D81" s="2" t="s">
        <v>43</v>
      </c>
      <c r="E81" s="2" t="s">
        <v>174</v>
      </c>
      <c r="F81" s="2" t="s">
        <v>175</v>
      </c>
      <c r="G81" s="2" t="s">
        <v>11</v>
      </c>
    </row>
    <row r="82" ht="62" customHeight="1" hidden="1" spans="1:7" x14ac:dyDescent="0.25">
      <c r="A82" s="2" t="s">
        <v>201</v>
      </c>
      <c r="B82" s="2" t="s">
        <v>79</v>
      </c>
      <c r="C82" s="2" t="s">
        <v>80</v>
      </c>
      <c r="D82" s="2" t="s">
        <v>43</v>
      </c>
      <c r="E82" s="2" t="s">
        <v>174</v>
      </c>
      <c r="F82" s="2" t="s">
        <v>175</v>
      </c>
      <c r="G82" s="2" t="s">
        <v>11</v>
      </c>
    </row>
    <row r="83" ht="62" customHeight="1" hidden="1" spans="1:7" x14ac:dyDescent="0.25">
      <c r="A83" s="2" t="s">
        <v>201</v>
      </c>
      <c r="B83" s="2" t="s">
        <v>82</v>
      </c>
      <c r="C83" s="2" t="s">
        <v>83</v>
      </c>
      <c r="D83" s="2" t="s">
        <v>43</v>
      </c>
      <c r="E83" s="2" t="s">
        <v>174</v>
      </c>
      <c r="F83" s="2" t="s">
        <v>175</v>
      </c>
      <c r="G83" s="2" t="s">
        <v>11</v>
      </c>
    </row>
    <row r="84" ht="62" customHeight="1" hidden="1" spans="1:7" x14ac:dyDescent="0.25">
      <c r="A84" s="2" t="s">
        <v>201</v>
      </c>
      <c r="B84" s="2" t="s">
        <v>84</v>
      </c>
      <c r="C84" s="2" t="s">
        <v>85</v>
      </c>
      <c r="D84" s="2" t="s">
        <v>43</v>
      </c>
      <c r="E84" s="2" t="s">
        <v>174</v>
      </c>
      <c r="F84" s="2" t="s">
        <v>175</v>
      </c>
      <c r="G84" s="2" t="s">
        <v>11</v>
      </c>
    </row>
    <row r="85" ht="62" customHeight="1" hidden="1" spans="1:7" x14ac:dyDescent="0.25">
      <c r="A85" s="2" t="s">
        <v>201</v>
      </c>
      <c r="B85" s="2" t="s">
        <v>86</v>
      </c>
      <c r="C85" s="2" t="s">
        <v>87</v>
      </c>
      <c r="D85" s="2" t="s">
        <v>43</v>
      </c>
      <c r="E85" s="2" t="s">
        <v>174</v>
      </c>
      <c r="F85" s="2" t="s">
        <v>175</v>
      </c>
      <c r="G85" s="2" t="s">
        <v>11</v>
      </c>
    </row>
    <row r="86" ht="62" customHeight="1" hidden="1" spans="1:7" x14ac:dyDescent="0.25">
      <c r="A86" s="2" t="s">
        <v>201</v>
      </c>
      <c r="B86" s="2" t="s">
        <v>88</v>
      </c>
      <c r="C86" s="2" t="s">
        <v>89</v>
      </c>
      <c r="D86" s="2" t="s">
        <v>43</v>
      </c>
      <c r="E86" s="2" t="s">
        <v>174</v>
      </c>
      <c r="F86" s="2" t="s">
        <v>175</v>
      </c>
      <c r="G86" s="2" t="s">
        <v>11</v>
      </c>
    </row>
    <row r="87" ht="62" customHeight="1" hidden="1" spans="1:7" x14ac:dyDescent="0.25">
      <c r="A87" s="2" t="s">
        <v>201</v>
      </c>
      <c r="B87" s="2" t="s">
        <v>90</v>
      </c>
      <c r="C87" s="2" t="s">
        <v>91</v>
      </c>
      <c r="D87" s="2" t="s">
        <v>43</v>
      </c>
      <c r="E87" s="2" t="s">
        <v>174</v>
      </c>
      <c r="F87" s="2" t="s">
        <v>175</v>
      </c>
      <c r="G87" s="2" t="s">
        <v>11</v>
      </c>
    </row>
    <row r="88" ht="62" customHeight="1" hidden="1" spans="1:7" x14ac:dyDescent="0.25">
      <c r="A88" s="2" t="s">
        <v>201</v>
      </c>
      <c r="B88" s="2" t="s">
        <v>92</v>
      </c>
      <c r="C88" s="2" t="s">
        <v>93</v>
      </c>
      <c r="D88" s="2" t="s">
        <v>43</v>
      </c>
      <c r="E88" s="2" t="s">
        <v>174</v>
      </c>
      <c r="F88" s="2" t="s">
        <v>175</v>
      </c>
      <c r="G88" s="2" t="s">
        <v>11</v>
      </c>
    </row>
    <row r="89" ht="62" customHeight="1" hidden="1" spans="1:7" x14ac:dyDescent="0.25">
      <c r="A89" s="2" t="s">
        <v>201</v>
      </c>
      <c r="B89" s="2" t="s">
        <v>94</v>
      </c>
      <c r="C89" s="2" t="s">
        <v>95</v>
      </c>
      <c r="D89" s="2" t="s">
        <v>43</v>
      </c>
      <c r="E89" s="2" t="s">
        <v>174</v>
      </c>
      <c r="F89" s="2" t="s">
        <v>175</v>
      </c>
      <c r="G89" s="2" t="s">
        <v>11</v>
      </c>
    </row>
    <row r="90" ht="62" customHeight="1" hidden="1" spans="1:7" x14ac:dyDescent="0.25">
      <c r="A90" s="2" t="s">
        <v>201</v>
      </c>
      <c r="B90" s="2" t="s">
        <v>97</v>
      </c>
      <c r="C90" s="2" t="s">
        <v>98</v>
      </c>
      <c r="D90" s="2" t="s">
        <v>43</v>
      </c>
      <c r="E90" s="2" t="s">
        <v>174</v>
      </c>
      <c r="F90" s="2" t="s">
        <v>175</v>
      </c>
      <c r="G90" s="2" t="s">
        <v>11</v>
      </c>
    </row>
    <row r="91" ht="62" customHeight="1" hidden="1" spans="1:7" x14ac:dyDescent="0.25">
      <c r="A91" s="2" t="s">
        <v>201</v>
      </c>
      <c r="B91" s="2" t="s">
        <v>99</v>
      </c>
      <c r="C91" s="2" t="s">
        <v>100</v>
      </c>
      <c r="D91" s="2" t="s">
        <v>43</v>
      </c>
      <c r="E91" s="2" t="s">
        <v>174</v>
      </c>
      <c r="F91" s="2" t="s">
        <v>175</v>
      </c>
      <c r="G91" s="2" t="s">
        <v>11</v>
      </c>
    </row>
    <row r="92" ht="62" customHeight="1" hidden="1" spans="1:7" x14ac:dyDescent="0.25">
      <c r="A92" s="2" t="s">
        <v>201</v>
      </c>
      <c r="B92" s="2" t="s">
        <v>42</v>
      </c>
      <c r="C92" s="2" t="s">
        <v>101</v>
      </c>
      <c r="D92" s="2" t="s">
        <v>43</v>
      </c>
      <c r="E92" s="2" t="s">
        <v>225</v>
      </c>
      <c r="F92" s="2" t="s">
        <v>175</v>
      </c>
      <c r="G92" s="2" t="s">
        <v>11</v>
      </c>
    </row>
    <row r="93" ht="62" customHeight="1" hidden="1" spans="1:7" x14ac:dyDescent="0.25">
      <c r="A93" s="2" t="s">
        <v>201</v>
      </c>
      <c r="B93" s="2" t="s">
        <v>102</v>
      </c>
      <c r="C93" s="2" t="s">
        <v>103</v>
      </c>
      <c r="D93" s="2" t="s">
        <v>43</v>
      </c>
      <c r="E93" s="2" t="s">
        <v>225</v>
      </c>
      <c r="F93" s="2" t="s">
        <v>175</v>
      </c>
      <c r="G93" s="2" t="s">
        <v>11</v>
      </c>
    </row>
    <row r="94" ht="62" customHeight="1" hidden="1" spans="1:7" x14ac:dyDescent="0.25">
      <c r="A94" s="2" t="s">
        <v>201</v>
      </c>
      <c r="B94" s="2" t="s">
        <v>104</v>
      </c>
      <c r="C94" s="2" t="s">
        <v>105</v>
      </c>
      <c r="D94" s="2" t="s">
        <v>43</v>
      </c>
      <c r="E94" s="2" t="s">
        <v>225</v>
      </c>
      <c r="F94" s="2" t="s">
        <v>175</v>
      </c>
      <c r="G94" s="2" t="s">
        <v>11</v>
      </c>
    </row>
    <row r="95" ht="62" customHeight="1" hidden="1" spans="1:7" x14ac:dyDescent="0.25">
      <c r="A95" s="2" t="s">
        <v>201</v>
      </c>
      <c r="B95" s="2" t="s">
        <v>49</v>
      </c>
      <c r="C95" s="2" t="s">
        <v>106</v>
      </c>
      <c r="D95" s="2" t="s">
        <v>50</v>
      </c>
      <c r="E95" s="2" t="s">
        <v>225</v>
      </c>
      <c r="F95" s="2" t="s">
        <v>175</v>
      </c>
      <c r="G95" s="2" t="s">
        <v>11</v>
      </c>
    </row>
    <row r="96" ht="62" customHeight="1" hidden="1" spans="1:7" x14ac:dyDescent="0.25">
      <c r="A96" s="2" t="s">
        <v>201</v>
      </c>
      <c r="B96" s="2" t="s">
        <v>108</v>
      </c>
      <c r="C96" s="2" t="s">
        <v>109</v>
      </c>
      <c r="D96" s="2" t="s">
        <v>50</v>
      </c>
      <c r="E96" s="2" t="s">
        <v>174</v>
      </c>
      <c r="F96" s="2" t="s">
        <v>175</v>
      </c>
      <c r="G96" s="2" t="s">
        <v>11</v>
      </c>
    </row>
    <row r="97" ht="62" customHeight="1" hidden="1" spans="1:7" x14ac:dyDescent="0.25">
      <c r="A97" s="2" t="s">
        <v>201</v>
      </c>
      <c r="B97" s="2" t="s">
        <v>110</v>
      </c>
      <c r="C97" s="2" t="s">
        <v>111</v>
      </c>
      <c r="D97" s="2" t="s">
        <v>50</v>
      </c>
      <c r="E97" s="2" t="s">
        <v>174</v>
      </c>
      <c r="F97" s="2" t="s">
        <v>175</v>
      </c>
      <c r="G97" s="2" t="s">
        <v>11</v>
      </c>
    </row>
    <row r="98" ht="62" customHeight="1" hidden="1" spans="1:7" x14ac:dyDescent="0.25">
      <c r="A98" s="2" t="s">
        <v>201</v>
      </c>
      <c r="B98" s="2" t="s">
        <v>112</v>
      </c>
      <c r="C98" s="2" t="s">
        <v>113</v>
      </c>
      <c r="D98" s="2" t="s">
        <v>50</v>
      </c>
      <c r="E98" s="2" t="s">
        <v>174</v>
      </c>
      <c r="F98" s="2" t="s">
        <v>175</v>
      </c>
      <c r="G98" s="2" t="s">
        <v>11</v>
      </c>
    </row>
    <row r="99" ht="62" customHeight="1" hidden="1" spans="1:7" x14ac:dyDescent="0.25">
      <c r="A99" s="2" t="s">
        <v>201</v>
      </c>
      <c r="B99" s="2" t="s">
        <v>114</v>
      </c>
      <c r="C99" s="2" t="s">
        <v>115</v>
      </c>
      <c r="D99" s="2" t="s">
        <v>50</v>
      </c>
      <c r="E99" s="2" t="s">
        <v>174</v>
      </c>
      <c r="F99" s="2" t="s">
        <v>175</v>
      </c>
      <c r="G99" s="2" t="s">
        <v>11</v>
      </c>
    </row>
    <row r="100" ht="62" customHeight="1" hidden="1" spans="1:7" x14ac:dyDescent="0.25">
      <c r="A100" s="2" t="s">
        <v>201</v>
      </c>
      <c r="B100" s="2" t="s">
        <v>116</v>
      </c>
      <c r="C100" s="2" t="s">
        <v>117</v>
      </c>
      <c r="D100" s="2" t="s">
        <v>50</v>
      </c>
      <c r="E100" s="2" t="s">
        <v>174</v>
      </c>
      <c r="F100" s="2" t="s">
        <v>175</v>
      </c>
      <c r="G100" s="2" t="s">
        <v>11</v>
      </c>
    </row>
    <row r="101" ht="62" customHeight="1" hidden="1" spans="1:7" x14ac:dyDescent="0.25">
      <c r="A101" s="2" t="s">
        <v>201</v>
      </c>
      <c r="B101" s="2" t="s">
        <v>118</v>
      </c>
      <c r="C101" s="2" t="s">
        <v>119</v>
      </c>
      <c r="D101" s="2" t="s">
        <v>50</v>
      </c>
      <c r="E101" s="2" t="s">
        <v>174</v>
      </c>
      <c r="F101" s="2" t="s">
        <v>175</v>
      </c>
      <c r="G101" s="2" t="s">
        <v>11</v>
      </c>
    </row>
    <row r="102" ht="62" customHeight="1" hidden="1" spans="1:7" x14ac:dyDescent="0.25">
      <c r="A102" s="2" t="s">
        <v>201</v>
      </c>
      <c r="B102" s="2" t="s">
        <v>120</v>
      </c>
      <c r="C102" s="2" t="s">
        <v>121</v>
      </c>
      <c r="D102" s="2" t="s">
        <v>50</v>
      </c>
      <c r="E102" s="2" t="s">
        <v>174</v>
      </c>
      <c r="F102" s="2" t="s">
        <v>175</v>
      </c>
      <c r="G102" s="2" t="s">
        <v>11</v>
      </c>
    </row>
    <row r="103" ht="62" customHeight="1" hidden="1" spans="1:7" x14ac:dyDescent="0.25">
      <c r="A103" s="2" t="s">
        <v>201</v>
      </c>
      <c r="B103" s="2" t="s">
        <v>122</v>
      </c>
      <c r="C103" s="2" t="s">
        <v>123</v>
      </c>
      <c r="D103" s="2" t="s">
        <v>50</v>
      </c>
      <c r="E103" s="2" t="s">
        <v>174</v>
      </c>
      <c r="F103" s="2" t="s">
        <v>175</v>
      </c>
      <c r="G103" s="2" t="s">
        <v>11</v>
      </c>
    </row>
    <row r="104" ht="62" customHeight="1" hidden="1" spans="1:7" x14ac:dyDescent="0.25">
      <c r="A104" s="2" t="s">
        <v>201</v>
      </c>
      <c r="B104" s="2" t="s">
        <v>226</v>
      </c>
      <c r="C104" s="2" t="s">
        <v>227</v>
      </c>
      <c r="D104" s="2" t="s">
        <v>43</v>
      </c>
      <c r="E104" s="2" t="s">
        <v>174</v>
      </c>
      <c r="F104" s="2" t="s">
        <v>175</v>
      </c>
      <c r="G104" s="2" t="s">
        <v>11</v>
      </c>
    </row>
    <row r="105" ht="62" customHeight="1" hidden="1" spans="1:7" x14ac:dyDescent="0.25">
      <c r="A105" s="2" t="s">
        <v>201</v>
      </c>
      <c r="B105" s="2" t="s">
        <v>228</v>
      </c>
      <c r="C105" s="2" t="s">
        <v>229</v>
      </c>
      <c r="D105" s="2" t="s">
        <v>43</v>
      </c>
      <c r="E105" s="2" t="s">
        <v>174</v>
      </c>
      <c r="F105" s="2" t="s">
        <v>175</v>
      </c>
      <c r="G105" s="2" t="s">
        <v>11</v>
      </c>
    </row>
    <row r="106" ht="62" customHeight="1" hidden="1" spans="1:7" x14ac:dyDescent="0.25">
      <c r="A106" s="2" t="s">
        <v>201</v>
      </c>
      <c r="B106" s="2" t="s">
        <v>230</v>
      </c>
      <c r="C106" s="2" t="s">
        <v>231</v>
      </c>
      <c r="D106" s="2" t="s">
        <v>43</v>
      </c>
      <c r="E106" s="2" t="s">
        <v>174</v>
      </c>
      <c r="F106" s="2" t="s">
        <v>175</v>
      </c>
      <c r="G106" s="2" t="s">
        <v>11</v>
      </c>
    </row>
    <row r="107" ht="62" customHeight="1" hidden="1" spans="1:7" x14ac:dyDescent="0.25">
      <c r="A107" s="2" t="s">
        <v>201</v>
      </c>
      <c r="B107" s="2" t="s">
        <v>232</v>
      </c>
      <c r="C107" s="2" t="s">
        <v>233</v>
      </c>
      <c r="D107" s="2" t="s">
        <v>43</v>
      </c>
      <c r="E107" s="2" t="s">
        <v>174</v>
      </c>
      <c r="F107" s="2" t="s">
        <v>175</v>
      </c>
      <c r="G107" s="2" t="s">
        <v>11</v>
      </c>
    </row>
    <row r="108" ht="62" customHeight="1" hidden="1" spans="1:7" x14ac:dyDescent="0.25">
      <c r="A108" s="2" t="s">
        <v>201</v>
      </c>
      <c r="B108" s="2" t="s">
        <v>234</v>
      </c>
      <c r="C108" s="2" t="s">
        <v>235</v>
      </c>
      <c r="D108" s="2" t="s">
        <v>43</v>
      </c>
      <c r="E108" s="2" t="s">
        <v>174</v>
      </c>
      <c r="F108" s="2" t="s">
        <v>175</v>
      </c>
      <c r="G108" s="2" t="s">
        <v>11</v>
      </c>
    </row>
    <row r="109" ht="62" customHeight="1" hidden="1" spans="1:7" x14ac:dyDescent="0.25">
      <c r="A109" s="2" t="s">
        <v>201</v>
      </c>
      <c r="B109" s="2" t="s">
        <v>124</v>
      </c>
      <c r="C109" s="2" t="s">
        <v>125</v>
      </c>
      <c r="D109" s="2" t="s">
        <v>43</v>
      </c>
      <c r="E109" s="2" t="s">
        <v>174</v>
      </c>
      <c r="F109" s="2" t="s">
        <v>175</v>
      </c>
      <c r="G109" s="2" t="s">
        <v>11</v>
      </c>
    </row>
    <row r="110" ht="62" customHeight="1" hidden="1" spans="1:7" x14ac:dyDescent="0.25">
      <c r="A110" s="2" t="s">
        <v>201</v>
      </c>
      <c r="B110" s="2" t="s">
        <v>127</v>
      </c>
      <c r="C110" s="2" t="s">
        <v>236</v>
      </c>
      <c r="D110" s="2" t="s">
        <v>43</v>
      </c>
      <c r="E110" s="2" t="s">
        <v>174</v>
      </c>
      <c r="F110" s="2" t="s">
        <v>175</v>
      </c>
      <c r="G110" s="2" t="s">
        <v>11</v>
      </c>
    </row>
    <row r="111" ht="62" customHeight="1" hidden="1" spans="1:7" x14ac:dyDescent="0.25">
      <c r="A111" s="2" t="s">
        <v>201</v>
      </c>
      <c r="B111" s="2" t="s">
        <v>129</v>
      </c>
      <c r="C111" s="2" t="s">
        <v>237</v>
      </c>
      <c r="D111" s="2" t="s">
        <v>43</v>
      </c>
      <c r="E111" s="2" t="s">
        <v>174</v>
      </c>
      <c r="F111" s="2" t="s">
        <v>175</v>
      </c>
      <c r="G111" s="2" t="s">
        <v>11</v>
      </c>
    </row>
    <row r="112" ht="62" customHeight="1" hidden="1" spans="1:7" x14ac:dyDescent="0.25">
      <c r="A112" s="2" t="s">
        <v>201</v>
      </c>
      <c r="B112" s="2" t="s">
        <v>131</v>
      </c>
      <c r="C112" s="2" t="s">
        <v>238</v>
      </c>
      <c r="D112" s="2" t="s">
        <v>43</v>
      </c>
      <c r="E112" s="2" t="s">
        <v>174</v>
      </c>
      <c r="F112" s="2" t="s">
        <v>175</v>
      </c>
      <c r="G112" s="2" t="s">
        <v>11</v>
      </c>
    </row>
    <row r="113" ht="62" customHeight="1" hidden="1" spans="1:7" x14ac:dyDescent="0.25">
      <c r="A113" s="2" t="s">
        <v>201</v>
      </c>
      <c r="B113" s="2" t="s">
        <v>133</v>
      </c>
      <c r="C113" s="2" t="s">
        <v>134</v>
      </c>
      <c r="D113" s="2" t="s">
        <v>43</v>
      </c>
      <c r="E113" s="2" t="s">
        <v>174</v>
      </c>
      <c r="F113" s="2" t="s">
        <v>175</v>
      </c>
      <c r="G113" s="2" t="s">
        <v>11</v>
      </c>
    </row>
    <row r="114" ht="62" customHeight="1" hidden="1" spans="1:7" x14ac:dyDescent="0.25">
      <c r="A114" s="2" t="s">
        <v>201</v>
      </c>
      <c r="B114" s="2" t="s">
        <v>135</v>
      </c>
      <c r="C114" s="2" t="s">
        <v>239</v>
      </c>
      <c r="D114" s="2" t="s">
        <v>43</v>
      </c>
      <c r="E114" s="2" t="s">
        <v>174</v>
      </c>
      <c r="F114" s="2" t="s">
        <v>175</v>
      </c>
      <c r="G114" s="2" t="s">
        <v>11</v>
      </c>
    </row>
    <row r="115" ht="62" customHeight="1" hidden="1" spans="1:7" x14ac:dyDescent="0.25">
      <c r="A115" s="2" t="s">
        <v>201</v>
      </c>
      <c r="B115" s="2" t="s">
        <v>137</v>
      </c>
      <c r="C115" s="2" t="s">
        <v>240</v>
      </c>
      <c r="D115" s="2" t="s">
        <v>43</v>
      </c>
      <c r="E115" s="2" t="s">
        <v>174</v>
      </c>
      <c r="F115" s="2" t="s">
        <v>175</v>
      </c>
      <c r="G115" s="2" t="s">
        <v>11</v>
      </c>
    </row>
    <row r="116" ht="62" customHeight="1" hidden="1" spans="1:7" x14ac:dyDescent="0.25">
      <c r="A116" s="2" t="s">
        <v>201</v>
      </c>
      <c r="B116" s="2" t="s">
        <v>139</v>
      </c>
      <c r="C116" s="2" t="s">
        <v>241</v>
      </c>
      <c r="D116" s="2" t="s">
        <v>43</v>
      </c>
      <c r="E116" s="2" t="s">
        <v>174</v>
      </c>
      <c r="F116" s="2" t="s">
        <v>175</v>
      </c>
      <c r="G116" s="2" t="s">
        <v>11</v>
      </c>
    </row>
    <row r="117" ht="62" customHeight="1" hidden="1" spans="1:7" x14ac:dyDescent="0.25">
      <c r="A117" s="2" t="s">
        <v>201</v>
      </c>
      <c r="B117" s="2" t="s">
        <v>141</v>
      </c>
      <c r="C117" s="2" t="s">
        <v>142</v>
      </c>
      <c r="D117" s="2" t="s">
        <v>43</v>
      </c>
      <c r="E117" s="2" t="s">
        <v>174</v>
      </c>
      <c r="F117" s="2" t="s">
        <v>175</v>
      </c>
      <c r="G117" s="2" t="s">
        <v>11</v>
      </c>
    </row>
    <row r="118" ht="62" customHeight="1" hidden="1" spans="1:7" x14ac:dyDescent="0.25">
      <c r="A118" s="2" t="s">
        <v>201</v>
      </c>
      <c r="B118" s="2" t="s">
        <v>143</v>
      </c>
      <c r="C118" s="2" t="s">
        <v>242</v>
      </c>
      <c r="D118" s="2" t="s">
        <v>43</v>
      </c>
      <c r="E118" s="2" t="s">
        <v>174</v>
      </c>
      <c r="F118" s="2" t="s">
        <v>175</v>
      </c>
      <c r="G118" s="2" t="s">
        <v>11</v>
      </c>
    </row>
    <row r="119" ht="62" customHeight="1" hidden="1" spans="1:7" x14ac:dyDescent="0.25">
      <c r="A119" s="2" t="s">
        <v>201</v>
      </c>
      <c r="B119" s="2" t="s">
        <v>145</v>
      </c>
      <c r="C119" s="2" t="s">
        <v>243</v>
      </c>
      <c r="D119" s="2" t="s">
        <v>43</v>
      </c>
      <c r="E119" s="2" t="s">
        <v>174</v>
      </c>
      <c r="F119" s="2" t="s">
        <v>175</v>
      </c>
      <c r="G119" s="2" t="s">
        <v>11</v>
      </c>
    </row>
    <row r="120" ht="62" customHeight="1" hidden="1" spans="1:7" x14ac:dyDescent="0.25">
      <c r="A120" s="2" t="s">
        <v>201</v>
      </c>
      <c r="B120" s="2" t="s">
        <v>147</v>
      </c>
      <c r="C120" s="2" t="s">
        <v>148</v>
      </c>
      <c r="D120" s="2" t="s">
        <v>43</v>
      </c>
      <c r="E120" s="2" t="s">
        <v>174</v>
      </c>
      <c r="F120" s="2" t="s">
        <v>175</v>
      </c>
      <c r="G120" s="2" t="s">
        <v>11</v>
      </c>
    </row>
    <row r="121" ht="62" customHeight="1" hidden="1" spans="1:7" x14ac:dyDescent="0.25">
      <c r="A121" s="2" t="s">
        <v>201</v>
      </c>
      <c r="B121" s="2" t="s">
        <v>149</v>
      </c>
      <c r="C121" s="2" t="s">
        <v>244</v>
      </c>
      <c r="D121" s="2" t="s">
        <v>43</v>
      </c>
      <c r="E121" s="2" t="s">
        <v>174</v>
      </c>
      <c r="F121" s="2" t="s">
        <v>175</v>
      </c>
      <c r="G121" s="2" t="s">
        <v>11</v>
      </c>
    </row>
    <row r="122" ht="62" customHeight="1" hidden="1" spans="1:7" x14ac:dyDescent="0.25">
      <c r="A122" s="2" t="s">
        <v>201</v>
      </c>
      <c r="B122" s="2" t="s">
        <v>151</v>
      </c>
      <c r="C122" s="2" t="s">
        <v>245</v>
      </c>
      <c r="D122" s="2" t="s">
        <v>43</v>
      </c>
      <c r="E122" s="2" t="s">
        <v>174</v>
      </c>
      <c r="F122" s="2" t="s">
        <v>175</v>
      </c>
      <c r="G122" s="2" t="s">
        <v>11</v>
      </c>
    </row>
    <row r="123" ht="62" customHeight="1" hidden="1" spans="1:7" x14ac:dyDescent="0.25">
      <c r="A123" s="2" t="s">
        <v>201</v>
      </c>
      <c r="B123" s="2" t="s">
        <v>246</v>
      </c>
      <c r="C123" s="2" t="s">
        <v>247</v>
      </c>
      <c r="D123" s="2" t="s">
        <v>43</v>
      </c>
      <c r="E123" s="2" t="s">
        <v>225</v>
      </c>
      <c r="F123" s="2" t="s">
        <v>175</v>
      </c>
      <c r="G123" s="2" t="s">
        <v>11</v>
      </c>
    </row>
    <row r="124" ht="62" customHeight="1" hidden="1" spans="1:7" x14ac:dyDescent="0.25">
      <c r="A124" s="2" t="s">
        <v>201</v>
      </c>
      <c r="B124" s="2" t="s">
        <v>248</v>
      </c>
      <c r="C124" s="2" t="s">
        <v>249</v>
      </c>
      <c r="D124" s="2" t="s">
        <v>43</v>
      </c>
      <c r="E124" s="2" t="s">
        <v>174</v>
      </c>
      <c r="F124" s="2" t="s">
        <v>175</v>
      </c>
      <c r="G124" s="2" t="s">
        <v>11</v>
      </c>
    </row>
    <row r="125" ht="62" customHeight="1" hidden="1" spans="1:7" x14ac:dyDescent="0.25">
      <c r="A125" s="2" t="s">
        <v>201</v>
      </c>
      <c r="B125" s="2" t="s">
        <v>250</v>
      </c>
      <c r="C125" s="2" t="s">
        <v>251</v>
      </c>
      <c r="D125" s="2" t="s">
        <v>43</v>
      </c>
      <c r="E125" s="2" t="s">
        <v>174</v>
      </c>
      <c r="F125" s="2" t="s">
        <v>175</v>
      </c>
      <c r="G125" s="2" t="s">
        <v>11</v>
      </c>
    </row>
    <row r="126" ht="62" customHeight="1" hidden="1" spans="1:7" x14ac:dyDescent="0.25">
      <c r="A126" s="2" t="s">
        <v>201</v>
      </c>
      <c r="B126" s="2" t="s">
        <v>252</v>
      </c>
      <c r="C126" s="2" t="s">
        <v>253</v>
      </c>
      <c r="D126" s="2" t="s">
        <v>43</v>
      </c>
      <c r="E126" s="2" t="s">
        <v>174</v>
      </c>
      <c r="F126" s="2" t="s">
        <v>175</v>
      </c>
      <c r="G126" s="2" t="s">
        <v>11</v>
      </c>
    </row>
    <row r="127" ht="62" customHeight="1" hidden="1" spans="1:7" x14ac:dyDescent="0.25">
      <c r="A127" s="2" t="s">
        <v>201</v>
      </c>
      <c r="B127" s="2" t="s">
        <v>254</v>
      </c>
      <c r="C127" s="2" t="s">
        <v>255</v>
      </c>
      <c r="D127" s="2" t="s">
        <v>43</v>
      </c>
      <c r="E127" s="2" t="s">
        <v>174</v>
      </c>
      <c r="F127" s="2" t="s">
        <v>175</v>
      </c>
      <c r="G127" s="2" t="s">
        <v>11</v>
      </c>
    </row>
    <row r="128" ht="62" customHeight="1" hidden="1" spans="1:7" x14ac:dyDescent="0.25">
      <c r="A128" s="2" t="s">
        <v>201</v>
      </c>
      <c r="B128" s="2" t="s">
        <v>256</v>
      </c>
      <c r="C128" s="2" t="s">
        <v>257</v>
      </c>
      <c r="D128" s="2" t="s">
        <v>43</v>
      </c>
      <c r="E128" s="2" t="s">
        <v>174</v>
      </c>
      <c r="F128" s="2" t="s">
        <v>175</v>
      </c>
      <c r="G128" s="2" t="s">
        <v>11</v>
      </c>
    </row>
    <row r="129" ht="62" customHeight="1" hidden="1" spans="1:7" x14ac:dyDescent="0.25">
      <c r="A129" s="2" t="s">
        <v>201</v>
      </c>
      <c r="B129" s="2" t="s">
        <v>258</v>
      </c>
      <c r="C129" s="2" t="s">
        <v>259</v>
      </c>
      <c r="D129" s="2" t="s">
        <v>43</v>
      </c>
      <c r="E129" s="2" t="s">
        <v>174</v>
      </c>
      <c r="F129" s="2" t="s">
        <v>175</v>
      </c>
      <c r="G129" s="2" t="s">
        <v>11</v>
      </c>
    </row>
    <row r="130" ht="62" customHeight="1" hidden="1" spans="1:7" x14ac:dyDescent="0.25">
      <c r="A130" s="2" t="s">
        <v>201</v>
      </c>
      <c r="B130" s="2" t="s">
        <v>260</v>
      </c>
      <c r="C130" s="2" t="s">
        <v>261</v>
      </c>
      <c r="D130" s="2" t="s">
        <v>43</v>
      </c>
      <c r="E130" s="2" t="s">
        <v>174</v>
      </c>
      <c r="F130" s="2" t="s">
        <v>175</v>
      </c>
      <c r="G130" s="2" t="s">
        <v>11</v>
      </c>
    </row>
    <row r="131" ht="62" customHeight="1" hidden="1" spans="1:7" x14ac:dyDescent="0.25">
      <c r="A131" s="2" t="s">
        <v>201</v>
      </c>
      <c r="B131" s="2" t="s">
        <v>262</v>
      </c>
      <c r="C131" s="2" t="s">
        <v>263</v>
      </c>
      <c r="D131" s="2" t="s">
        <v>43</v>
      </c>
      <c r="E131" s="2" t="s">
        <v>174</v>
      </c>
      <c r="F131" s="2" t="s">
        <v>175</v>
      </c>
      <c r="G131" s="2" t="s">
        <v>11</v>
      </c>
    </row>
    <row r="132" ht="62" customHeight="1" hidden="1" spans="1:7" x14ac:dyDescent="0.25">
      <c r="A132" s="2" t="s">
        <v>201</v>
      </c>
      <c r="B132" s="2" t="s">
        <v>264</v>
      </c>
      <c r="C132" s="2" t="s">
        <v>265</v>
      </c>
      <c r="D132" s="2" t="s">
        <v>43</v>
      </c>
      <c r="E132" s="2" t="s">
        <v>174</v>
      </c>
      <c r="F132" s="2" t="s">
        <v>175</v>
      </c>
      <c r="G132" s="2" t="s">
        <v>11</v>
      </c>
    </row>
    <row r="133" ht="62" customHeight="1" hidden="1" spans="1:7" x14ac:dyDescent="0.25">
      <c r="A133" s="2" t="s">
        <v>201</v>
      </c>
      <c r="B133" s="2" t="s">
        <v>266</v>
      </c>
      <c r="C133" s="2" t="s">
        <v>267</v>
      </c>
      <c r="D133" s="2" t="s">
        <v>43</v>
      </c>
      <c r="E133" s="2" t="s">
        <v>174</v>
      </c>
      <c r="F133" s="2" t="s">
        <v>175</v>
      </c>
      <c r="G133" s="2" t="s">
        <v>11</v>
      </c>
    </row>
    <row r="134" ht="62" customHeight="1" hidden="1" spans="1:7" x14ac:dyDescent="0.25">
      <c r="A134" s="2" t="s">
        <v>201</v>
      </c>
      <c r="B134" s="2" t="s">
        <v>268</v>
      </c>
      <c r="C134" s="2" t="s">
        <v>269</v>
      </c>
      <c r="D134" s="2" t="s">
        <v>43</v>
      </c>
      <c r="E134" s="2" t="s">
        <v>174</v>
      </c>
      <c r="F134" s="2" t="s">
        <v>175</v>
      </c>
      <c r="G134" s="2" t="s">
        <v>11</v>
      </c>
    </row>
    <row r="135" ht="62" customHeight="1" hidden="1" spans="1:7" x14ac:dyDescent="0.25">
      <c r="A135" s="2" t="s">
        <v>201</v>
      </c>
      <c r="B135" s="2" t="s">
        <v>270</v>
      </c>
      <c r="C135" s="2" t="s">
        <v>271</v>
      </c>
      <c r="D135" s="2" t="s">
        <v>43</v>
      </c>
      <c r="E135" s="2" t="s">
        <v>174</v>
      </c>
      <c r="F135" s="2" t="s">
        <v>175</v>
      </c>
      <c r="G135" s="2" t="s">
        <v>11</v>
      </c>
    </row>
    <row r="136" ht="62" customHeight="1" hidden="1" spans="1:7" x14ac:dyDescent="0.25">
      <c r="A136" s="2" t="s">
        <v>201</v>
      </c>
      <c r="B136" s="2" t="s">
        <v>272</v>
      </c>
      <c r="C136" s="2" t="s">
        <v>273</v>
      </c>
      <c r="D136" s="2" t="s">
        <v>43</v>
      </c>
      <c r="E136" s="2" t="s">
        <v>174</v>
      </c>
      <c r="F136" s="2" t="s">
        <v>175</v>
      </c>
      <c r="G136" s="2" t="s">
        <v>11</v>
      </c>
    </row>
    <row r="137" ht="62" customHeight="1" hidden="1" spans="1:7" x14ac:dyDescent="0.25">
      <c r="A137" s="2" t="s">
        <v>201</v>
      </c>
      <c r="B137" s="2" t="s">
        <v>274</v>
      </c>
      <c r="C137" s="2" t="s">
        <v>275</v>
      </c>
      <c r="D137" s="2" t="s">
        <v>43</v>
      </c>
      <c r="E137" s="2" t="s">
        <v>174</v>
      </c>
      <c r="F137" s="2" t="s">
        <v>175</v>
      </c>
      <c r="G137" s="2" t="s">
        <v>11</v>
      </c>
    </row>
    <row r="138" ht="62" customHeight="1" hidden="1" spans="1:7" x14ac:dyDescent="0.25">
      <c r="A138" s="2" t="s">
        <v>201</v>
      </c>
      <c r="B138" s="2" t="s">
        <v>276</v>
      </c>
      <c r="C138" s="2" t="s">
        <v>277</v>
      </c>
      <c r="D138" s="2" t="s">
        <v>43</v>
      </c>
      <c r="E138" s="2" t="s">
        <v>174</v>
      </c>
      <c r="F138" s="2" t="s">
        <v>175</v>
      </c>
      <c r="G138" s="2" t="s">
        <v>11</v>
      </c>
    </row>
    <row r="139" ht="62" customHeight="1" hidden="1" spans="1:7" x14ac:dyDescent="0.25">
      <c r="A139" s="2" t="s">
        <v>201</v>
      </c>
      <c r="B139" s="2" t="s">
        <v>278</v>
      </c>
      <c r="C139" s="2" t="s">
        <v>279</v>
      </c>
      <c r="D139" s="2" t="s">
        <v>43</v>
      </c>
      <c r="E139" s="2" t="s">
        <v>174</v>
      </c>
      <c r="F139" s="2" t="s">
        <v>175</v>
      </c>
      <c r="G139" s="2" t="s">
        <v>11</v>
      </c>
    </row>
    <row r="140" ht="62" customHeight="1" hidden="1" spans="1:7" x14ac:dyDescent="0.25">
      <c r="A140" s="2" t="s">
        <v>201</v>
      </c>
      <c r="B140" s="2" t="s">
        <v>280</v>
      </c>
      <c r="C140" s="2" t="s">
        <v>281</v>
      </c>
      <c r="D140" s="2" t="s">
        <v>43</v>
      </c>
      <c r="E140" s="2" t="s">
        <v>174</v>
      </c>
      <c r="F140" s="2" t="s">
        <v>175</v>
      </c>
      <c r="G140" s="2" t="s">
        <v>11</v>
      </c>
    </row>
    <row r="141" ht="62" customHeight="1" hidden="1" spans="1:7" x14ac:dyDescent="0.25">
      <c r="A141" s="2" t="s">
        <v>201</v>
      </c>
      <c r="B141" s="2" t="s">
        <v>282</v>
      </c>
      <c r="C141" s="2" t="s">
        <v>283</v>
      </c>
      <c r="D141" s="2" t="s">
        <v>43</v>
      </c>
      <c r="E141" s="2" t="s">
        <v>174</v>
      </c>
      <c r="F141" s="2" t="s">
        <v>175</v>
      </c>
      <c r="G141" s="2" t="s">
        <v>11</v>
      </c>
    </row>
    <row r="142" ht="62" customHeight="1" hidden="1" spans="1:7" x14ac:dyDescent="0.25">
      <c r="A142" s="2" t="s">
        <v>201</v>
      </c>
      <c r="B142" s="2" t="s">
        <v>284</v>
      </c>
      <c r="C142" s="2" t="s">
        <v>285</v>
      </c>
      <c r="D142" s="2" t="s">
        <v>43</v>
      </c>
      <c r="E142" s="2" t="s">
        <v>174</v>
      </c>
      <c r="F142" s="2" t="s">
        <v>175</v>
      </c>
      <c r="G142" s="2" t="s">
        <v>11</v>
      </c>
    </row>
    <row r="143" ht="62" customHeight="1" hidden="1" spans="1:7" x14ac:dyDescent="0.25">
      <c r="A143" s="2" t="s">
        <v>201</v>
      </c>
      <c r="B143" s="2" t="s">
        <v>153</v>
      </c>
      <c r="C143" s="2" t="s">
        <v>154</v>
      </c>
      <c r="D143" s="2" t="s">
        <v>43</v>
      </c>
      <c r="E143" s="2" t="s">
        <v>225</v>
      </c>
      <c r="F143" s="2" t="s">
        <v>175</v>
      </c>
      <c r="G143" s="2" t="s">
        <v>11</v>
      </c>
    </row>
    <row r="144" ht="62" customHeight="1" hidden="1" spans="1:7" x14ac:dyDescent="0.25">
      <c r="A144" s="2" t="s">
        <v>201</v>
      </c>
      <c r="B144" s="2" t="s">
        <v>156</v>
      </c>
      <c r="C144" s="2" t="s">
        <v>157</v>
      </c>
      <c r="D144" s="2" t="s">
        <v>43</v>
      </c>
      <c r="E144" s="2" t="s">
        <v>174</v>
      </c>
      <c r="F144" s="2" t="s">
        <v>175</v>
      </c>
      <c r="G144" s="2" t="s">
        <v>11</v>
      </c>
    </row>
    <row r="145" ht="62" customHeight="1" hidden="1" spans="1:7" x14ac:dyDescent="0.25">
      <c r="A145" s="2" t="s">
        <v>201</v>
      </c>
      <c r="B145" s="2" t="s">
        <v>158</v>
      </c>
      <c r="C145" s="2" t="s">
        <v>159</v>
      </c>
      <c r="D145" s="2" t="s">
        <v>43</v>
      </c>
      <c r="E145" s="2" t="s">
        <v>174</v>
      </c>
      <c r="F145" s="2" t="s">
        <v>175</v>
      </c>
      <c r="G145" s="2" t="s">
        <v>11</v>
      </c>
    </row>
    <row r="146" ht="62" customHeight="1" hidden="1" spans="1:7" x14ac:dyDescent="0.25">
      <c r="A146" s="2" t="s">
        <v>201</v>
      </c>
      <c r="B146" s="2" t="s">
        <v>160</v>
      </c>
      <c r="C146" s="2" t="s">
        <v>161</v>
      </c>
      <c r="D146" s="2" t="s">
        <v>43</v>
      </c>
      <c r="E146" s="2" t="s">
        <v>174</v>
      </c>
      <c r="F146" s="2" t="s">
        <v>175</v>
      </c>
      <c r="G146" s="2" t="s">
        <v>11</v>
      </c>
    </row>
    <row r="147" ht="62" customHeight="1" hidden="1" spans="1:7" x14ac:dyDescent="0.25">
      <c r="A147" s="2" t="s">
        <v>201</v>
      </c>
      <c r="B147" s="2" t="s">
        <v>162</v>
      </c>
      <c r="C147" s="2" t="s">
        <v>163</v>
      </c>
      <c r="D147" s="2" t="s">
        <v>43</v>
      </c>
      <c r="E147" s="2" t="s">
        <v>174</v>
      </c>
      <c r="F147" s="2" t="s">
        <v>175</v>
      </c>
      <c r="G147" s="2" t="s">
        <v>11</v>
      </c>
    </row>
    <row r="148" ht="62" customHeight="1" hidden="1" spans="1:7" x14ac:dyDescent="0.25">
      <c r="A148" s="2" t="s">
        <v>201</v>
      </c>
      <c r="B148" s="2" t="s">
        <v>164</v>
      </c>
      <c r="C148" s="2" t="s">
        <v>165</v>
      </c>
      <c r="D148" s="2" t="s">
        <v>166</v>
      </c>
      <c r="E148" s="2" t="s">
        <v>174</v>
      </c>
      <c r="F148" s="2" t="s">
        <v>175</v>
      </c>
      <c r="G148" s="2" t="s">
        <v>11</v>
      </c>
    </row>
    <row r="149" ht="62" customHeight="1" hidden="1" spans="1:7" x14ac:dyDescent="0.25">
      <c r="A149" s="2" t="s">
        <v>201</v>
      </c>
      <c r="B149" s="2" t="s">
        <v>168</v>
      </c>
      <c r="C149" s="2" t="s">
        <v>169</v>
      </c>
      <c r="D149" s="2" t="s">
        <v>166</v>
      </c>
      <c r="E149" s="2" t="s">
        <v>174</v>
      </c>
      <c r="F149" s="2" t="s">
        <v>175</v>
      </c>
      <c r="G149" s="2" t="s">
        <v>11</v>
      </c>
    </row>
    <row r="150" ht="62" customHeight="1" hidden="1" spans="1:7" x14ac:dyDescent="0.25">
      <c r="A150" s="2" t="s">
        <v>201</v>
      </c>
      <c r="B150" s="2" t="s">
        <v>286</v>
      </c>
      <c r="C150" s="2" t="s">
        <v>287</v>
      </c>
      <c r="D150" s="2" t="s">
        <v>166</v>
      </c>
      <c r="E150" s="2" t="s">
        <v>174</v>
      </c>
      <c r="F150" s="2" t="s">
        <v>175</v>
      </c>
      <c r="G150" s="2" t="s">
        <v>11</v>
      </c>
    </row>
    <row r="151" ht="62" customHeight="1" hidden="1" spans="1:7" x14ac:dyDescent="0.25">
      <c r="A151" s="2" t="s">
        <v>201</v>
      </c>
      <c r="B151" s="2" t="s">
        <v>288</v>
      </c>
      <c r="C151" s="2" t="s">
        <v>289</v>
      </c>
      <c r="D151" s="2" t="s">
        <v>166</v>
      </c>
      <c r="E151" s="2" t="s">
        <v>174</v>
      </c>
      <c r="F151" s="2" t="s">
        <v>175</v>
      </c>
      <c r="G151" s="2" t="s">
        <v>11</v>
      </c>
    </row>
    <row r="152" ht="62" customHeight="1" hidden="1" spans="1:7" x14ac:dyDescent="0.25">
      <c r="A152" s="2" t="s">
        <v>201</v>
      </c>
      <c r="B152" s="2" t="s">
        <v>290</v>
      </c>
      <c r="C152" s="2" t="s">
        <v>291</v>
      </c>
      <c r="D152" s="2" t="s">
        <v>166</v>
      </c>
      <c r="E152" s="2" t="s">
        <v>174</v>
      </c>
      <c r="F152" s="2" t="s">
        <v>175</v>
      </c>
      <c r="G152" s="2" t="s">
        <v>11</v>
      </c>
    </row>
    <row r="153" ht="62" customHeight="1" hidden="1" spans="1:7" x14ac:dyDescent="0.25">
      <c r="A153" s="2" t="s">
        <v>292</v>
      </c>
      <c r="B153" s="2" t="s">
        <v>171</v>
      </c>
      <c r="C153" s="2" t="s">
        <v>172</v>
      </c>
      <c r="D153" s="2" t="s">
        <v>173</v>
      </c>
      <c r="E153" s="2" t="s">
        <v>293</v>
      </c>
      <c r="F153" s="2" t="s">
        <v>175</v>
      </c>
      <c r="G153" s="2" t="s">
        <v>11</v>
      </c>
    </row>
    <row r="154" ht="62" customHeight="1" hidden="1" spans="1:7" x14ac:dyDescent="0.25">
      <c r="A154" s="2" t="s">
        <v>292</v>
      </c>
      <c r="B154" s="2" t="s">
        <v>176</v>
      </c>
      <c r="C154" s="2" t="s">
        <v>177</v>
      </c>
      <c r="D154" s="2" t="s">
        <v>173</v>
      </c>
      <c r="E154" s="2" t="s">
        <v>293</v>
      </c>
      <c r="F154" s="2" t="s">
        <v>175</v>
      </c>
      <c r="G154" s="2" t="s">
        <v>11</v>
      </c>
    </row>
    <row r="155" ht="62" customHeight="1" hidden="1" spans="1:7" x14ac:dyDescent="0.25">
      <c r="A155" s="2" t="s">
        <v>292</v>
      </c>
      <c r="B155" s="2" t="s">
        <v>178</v>
      </c>
      <c r="C155" s="2" t="s">
        <v>179</v>
      </c>
      <c r="D155" s="2" t="s">
        <v>173</v>
      </c>
      <c r="E155" s="2" t="s">
        <v>293</v>
      </c>
      <c r="F155" s="2" t="s">
        <v>175</v>
      </c>
      <c r="G155" s="2" t="s">
        <v>11</v>
      </c>
    </row>
    <row r="156" ht="62" customHeight="1" hidden="1" spans="1:7" x14ac:dyDescent="0.25">
      <c r="A156" s="2" t="s">
        <v>292</v>
      </c>
      <c r="B156" s="2" t="s">
        <v>180</v>
      </c>
      <c r="C156" s="2" t="s">
        <v>181</v>
      </c>
      <c r="D156" s="2" t="s">
        <v>182</v>
      </c>
      <c r="E156" s="2" t="s">
        <v>293</v>
      </c>
      <c r="F156" s="2" t="s">
        <v>175</v>
      </c>
      <c r="G156" s="2" t="s">
        <v>11</v>
      </c>
    </row>
    <row r="157" ht="62" customHeight="1" hidden="1" spans="1:7" x14ac:dyDescent="0.25">
      <c r="A157" s="2" t="s">
        <v>292</v>
      </c>
      <c r="B157" s="2" t="s">
        <v>183</v>
      </c>
      <c r="C157" s="2" t="s">
        <v>184</v>
      </c>
      <c r="D157" s="2" t="s">
        <v>50</v>
      </c>
      <c r="E157" s="2" t="s">
        <v>293</v>
      </c>
      <c r="F157" s="2" t="s">
        <v>175</v>
      </c>
      <c r="G157" s="2" t="s">
        <v>11</v>
      </c>
    </row>
    <row r="158" ht="62" customHeight="1" hidden="1" spans="1:7" x14ac:dyDescent="0.25">
      <c r="A158" s="2" t="s">
        <v>292</v>
      </c>
      <c r="B158" s="2" t="s">
        <v>185</v>
      </c>
      <c r="C158" s="2" t="s">
        <v>186</v>
      </c>
      <c r="D158" s="2" t="s">
        <v>50</v>
      </c>
      <c r="E158" s="2" t="s">
        <v>174</v>
      </c>
      <c r="F158" s="2" t="s">
        <v>175</v>
      </c>
      <c r="G158" s="2" t="s">
        <v>11</v>
      </c>
    </row>
    <row r="159" ht="62" customHeight="1" hidden="1" spans="1:7" x14ac:dyDescent="0.25">
      <c r="A159" s="2" t="s">
        <v>292</v>
      </c>
      <c r="B159" s="2" t="s">
        <v>187</v>
      </c>
      <c r="C159" s="2" t="s">
        <v>188</v>
      </c>
      <c r="D159" s="2" t="s">
        <v>50</v>
      </c>
      <c r="E159" s="2" t="s">
        <v>294</v>
      </c>
      <c r="F159" s="2" t="s">
        <v>175</v>
      </c>
      <c r="G159" s="2" t="s">
        <v>11</v>
      </c>
    </row>
    <row r="160" ht="62" customHeight="1" hidden="1" spans="1:7" x14ac:dyDescent="0.25">
      <c r="A160" s="2" t="s">
        <v>292</v>
      </c>
      <c r="B160" s="2" t="s">
        <v>189</v>
      </c>
      <c r="C160" s="2" t="s">
        <v>190</v>
      </c>
      <c r="D160" s="2" t="s">
        <v>50</v>
      </c>
      <c r="E160" s="2" t="s">
        <v>174</v>
      </c>
      <c r="F160" s="2" t="s">
        <v>175</v>
      </c>
      <c r="G160" s="2" t="s">
        <v>11</v>
      </c>
    </row>
    <row r="161" ht="62" customHeight="1" hidden="1" spans="1:7" x14ac:dyDescent="0.25">
      <c r="A161" s="2" t="s">
        <v>292</v>
      </c>
      <c r="B161" s="2" t="s">
        <v>191</v>
      </c>
      <c r="C161" s="2" t="s">
        <v>192</v>
      </c>
      <c r="D161" s="2" t="s">
        <v>50</v>
      </c>
      <c r="E161" s="2" t="s">
        <v>174</v>
      </c>
      <c r="F161" s="2" t="s">
        <v>175</v>
      </c>
      <c r="G161" s="2" t="s">
        <v>11</v>
      </c>
    </row>
    <row r="162" ht="62" customHeight="1" hidden="1" spans="1:7" x14ac:dyDescent="0.25">
      <c r="A162" s="2" t="s">
        <v>292</v>
      </c>
      <c r="B162" s="2" t="s">
        <v>193</v>
      </c>
      <c r="C162" s="2" t="s">
        <v>194</v>
      </c>
      <c r="D162" s="2" t="s">
        <v>50</v>
      </c>
      <c r="E162" s="2" t="s">
        <v>174</v>
      </c>
      <c r="F162" s="2" t="s">
        <v>175</v>
      </c>
      <c r="G162" s="2" t="s">
        <v>11</v>
      </c>
    </row>
    <row r="163" ht="62" customHeight="1" hidden="1" spans="1:7" x14ac:dyDescent="0.25">
      <c r="A163" s="2" t="s">
        <v>292</v>
      </c>
      <c r="B163" s="2" t="s">
        <v>195</v>
      </c>
      <c r="C163" s="2" t="s">
        <v>196</v>
      </c>
      <c r="D163" s="2" t="s">
        <v>50</v>
      </c>
      <c r="E163" s="2" t="s">
        <v>174</v>
      </c>
      <c r="F163" s="2" t="s">
        <v>175</v>
      </c>
      <c r="G163" s="2" t="s">
        <v>11</v>
      </c>
    </row>
    <row r="164" ht="62" customHeight="1" hidden="1" spans="1:7" x14ac:dyDescent="0.25">
      <c r="A164" s="2" t="s">
        <v>292</v>
      </c>
      <c r="B164" s="2" t="s">
        <v>197</v>
      </c>
      <c r="C164" s="2" t="s">
        <v>198</v>
      </c>
      <c r="D164" s="2" t="s">
        <v>50</v>
      </c>
      <c r="E164" s="2" t="s">
        <v>174</v>
      </c>
      <c r="F164" s="2" t="s">
        <v>175</v>
      </c>
      <c r="G164" s="2" t="s">
        <v>11</v>
      </c>
    </row>
    <row r="165" ht="62" customHeight="1" hidden="1" spans="1:7" x14ac:dyDescent="0.25">
      <c r="A165" s="2" t="s">
        <v>292</v>
      </c>
      <c r="B165" s="2" t="s">
        <v>199</v>
      </c>
      <c r="C165" s="2" t="s">
        <v>200</v>
      </c>
      <c r="D165" s="2" t="s">
        <v>50</v>
      </c>
      <c r="E165" s="2" t="s">
        <v>174</v>
      </c>
      <c r="F165" s="2" t="s">
        <v>175</v>
      </c>
      <c r="G165" s="2" t="s">
        <v>11</v>
      </c>
    </row>
    <row r="166" ht="62" customHeight="1" hidden="1" spans="1:7" x14ac:dyDescent="0.25">
      <c r="A166" s="2" t="s">
        <v>64</v>
      </c>
      <c r="B166" s="2" t="s">
        <v>202</v>
      </c>
      <c r="C166" s="2" t="s">
        <v>203</v>
      </c>
      <c r="D166" s="2" t="s">
        <v>204</v>
      </c>
      <c r="E166" s="2" t="s">
        <v>295</v>
      </c>
      <c r="F166" s="2" t="s">
        <v>175</v>
      </c>
      <c r="G166" s="2" t="s">
        <v>70</v>
      </c>
    </row>
    <row r="167" ht="62" customHeight="1" hidden="1" spans="1:7" x14ac:dyDescent="0.25">
      <c r="A167" s="2" t="s">
        <v>64</v>
      </c>
      <c r="B167" s="2" t="s">
        <v>205</v>
      </c>
      <c r="C167" s="2" t="s">
        <v>206</v>
      </c>
      <c r="D167" s="2" t="s">
        <v>43</v>
      </c>
      <c r="E167" s="2" t="s">
        <v>174</v>
      </c>
      <c r="F167" s="2" t="s">
        <v>175</v>
      </c>
      <c r="G167" s="2" t="s">
        <v>70</v>
      </c>
    </row>
    <row r="168" ht="62" customHeight="1" hidden="1" spans="1:7" x14ac:dyDescent="0.25">
      <c r="A168" s="2" t="s">
        <v>64</v>
      </c>
      <c r="B168" s="2" t="s">
        <v>207</v>
      </c>
      <c r="C168" s="2" t="s">
        <v>208</v>
      </c>
      <c r="D168" s="2" t="s">
        <v>43</v>
      </c>
      <c r="E168" s="2" t="s">
        <v>174</v>
      </c>
      <c r="F168" s="2" t="s">
        <v>175</v>
      </c>
      <c r="G168" s="2" t="s">
        <v>70</v>
      </c>
    </row>
    <row r="169" ht="62" customHeight="1" hidden="1" spans="1:7" x14ac:dyDescent="0.25">
      <c r="A169" s="2" t="s">
        <v>64</v>
      </c>
      <c r="B169" s="2" t="s">
        <v>209</v>
      </c>
      <c r="C169" s="2" t="s">
        <v>210</v>
      </c>
      <c r="D169" s="2" t="s">
        <v>43</v>
      </c>
      <c r="E169" s="2" t="s">
        <v>174</v>
      </c>
      <c r="F169" s="2" t="s">
        <v>175</v>
      </c>
      <c r="G169" s="2" t="s">
        <v>70</v>
      </c>
    </row>
    <row r="170" ht="62" customHeight="1" hidden="1" spans="1:7" x14ac:dyDescent="0.25">
      <c r="A170" s="2" t="s">
        <v>64</v>
      </c>
      <c r="B170" s="2" t="s">
        <v>211</v>
      </c>
      <c r="C170" s="2" t="s">
        <v>212</v>
      </c>
      <c r="D170" s="2" t="s">
        <v>43</v>
      </c>
      <c r="E170" s="2" t="s">
        <v>174</v>
      </c>
      <c r="F170" s="2" t="s">
        <v>175</v>
      </c>
      <c r="G170" s="2" t="s">
        <v>70</v>
      </c>
    </row>
    <row r="171" ht="62" customHeight="1" hidden="1" spans="1:7" x14ac:dyDescent="0.25">
      <c r="A171" s="2" t="s">
        <v>64</v>
      </c>
      <c r="B171" s="2" t="s">
        <v>213</v>
      </c>
      <c r="C171" s="2" t="s">
        <v>214</v>
      </c>
      <c r="D171" s="2" t="s">
        <v>43</v>
      </c>
      <c r="E171" s="2" t="s">
        <v>174</v>
      </c>
      <c r="F171" s="2" t="s">
        <v>175</v>
      </c>
      <c r="G171" s="2" t="s">
        <v>70</v>
      </c>
    </row>
    <row r="172" ht="62" customHeight="1" hidden="1" spans="1:7" x14ac:dyDescent="0.25">
      <c r="A172" s="2" t="s">
        <v>64</v>
      </c>
      <c r="B172" s="2" t="s">
        <v>215</v>
      </c>
      <c r="C172" s="2" t="s">
        <v>216</v>
      </c>
      <c r="D172" s="2" t="s">
        <v>43</v>
      </c>
      <c r="E172" s="2" t="s">
        <v>174</v>
      </c>
      <c r="F172" s="2" t="s">
        <v>175</v>
      </c>
      <c r="G172" s="2" t="s">
        <v>70</v>
      </c>
    </row>
    <row r="173" ht="62" customHeight="1" hidden="1" spans="1:7" x14ac:dyDescent="0.25">
      <c r="A173" s="2" t="s">
        <v>64</v>
      </c>
      <c r="B173" s="2" t="s">
        <v>217</v>
      </c>
      <c r="C173" s="2" t="s">
        <v>218</v>
      </c>
      <c r="D173" s="2" t="s">
        <v>43</v>
      </c>
      <c r="E173" s="2" t="s">
        <v>174</v>
      </c>
      <c r="F173" s="2" t="s">
        <v>175</v>
      </c>
      <c r="G173" s="2" t="s">
        <v>70</v>
      </c>
    </row>
    <row r="174" ht="62" customHeight="1" hidden="1" spans="1:7" x14ac:dyDescent="0.25">
      <c r="A174" s="2" t="s">
        <v>64</v>
      </c>
      <c r="B174" s="2" t="s">
        <v>219</v>
      </c>
      <c r="C174" s="2" t="s">
        <v>220</v>
      </c>
      <c r="D174" s="2" t="s">
        <v>43</v>
      </c>
      <c r="E174" s="2" t="s">
        <v>174</v>
      </c>
      <c r="F174" s="2" t="s">
        <v>175</v>
      </c>
      <c r="G174" s="2" t="s">
        <v>70</v>
      </c>
    </row>
    <row r="175" ht="62" customHeight="1" hidden="1" spans="1:7" x14ac:dyDescent="0.25">
      <c r="A175" s="2" t="s">
        <v>64</v>
      </c>
      <c r="B175" s="2" t="s">
        <v>221</v>
      </c>
      <c r="C175" s="2" t="s">
        <v>222</v>
      </c>
      <c r="D175" s="2" t="s">
        <v>43</v>
      </c>
      <c r="E175" s="2" t="s">
        <v>174</v>
      </c>
      <c r="F175" s="2" t="s">
        <v>175</v>
      </c>
      <c r="G175" s="2" t="s">
        <v>70</v>
      </c>
    </row>
    <row r="176" ht="62" customHeight="1" hidden="1" spans="1:7" x14ac:dyDescent="0.25">
      <c r="A176" s="2" t="s">
        <v>64</v>
      </c>
      <c r="B176" s="2" t="s">
        <v>223</v>
      </c>
      <c r="C176" s="2" t="s">
        <v>224</v>
      </c>
      <c r="D176" s="2" t="s">
        <v>43</v>
      </c>
      <c r="E176" s="2" t="s">
        <v>174</v>
      </c>
      <c r="F176" s="2" t="s">
        <v>175</v>
      </c>
      <c r="G176" s="2" t="s">
        <v>70</v>
      </c>
    </row>
    <row r="177" ht="62" customHeight="1" hidden="1" spans="1:7" x14ac:dyDescent="0.25">
      <c r="A177" s="2" t="s">
        <v>64</v>
      </c>
      <c r="B177" s="2" t="s">
        <v>226</v>
      </c>
      <c r="C177" s="2" t="s">
        <v>227</v>
      </c>
      <c r="D177" s="2" t="s">
        <v>43</v>
      </c>
      <c r="E177" s="2" t="s">
        <v>296</v>
      </c>
      <c r="F177" s="2" t="s">
        <v>175</v>
      </c>
      <c r="G177" s="2" t="s">
        <v>70</v>
      </c>
    </row>
    <row r="178" ht="62" customHeight="1" hidden="1" spans="1:7" x14ac:dyDescent="0.25">
      <c r="A178" s="2" t="s">
        <v>64</v>
      </c>
      <c r="B178" s="2" t="s">
        <v>228</v>
      </c>
      <c r="C178" s="2" t="s">
        <v>229</v>
      </c>
      <c r="D178" s="2" t="s">
        <v>43</v>
      </c>
      <c r="E178" s="2" t="s">
        <v>174</v>
      </c>
      <c r="F178" s="2" t="s">
        <v>175</v>
      </c>
      <c r="G178" s="2" t="s">
        <v>70</v>
      </c>
    </row>
    <row r="179" ht="62" customHeight="1" hidden="1" spans="1:7" x14ac:dyDescent="0.25">
      <c r="A179" s="2" t="s">
        <v>64</v>
      </c>
      <c r="B179" s="2" t="s">
        <v>230</v>
      </c>
      <c r="C179" s="2" t="s">
        <v>231</v>
      </c>
      <c r="D179" s="2" t="s">
        <v>43</v>
      </c>
      <c r="E179" s="2" t="s">
        <v>174</v>
      </c>
      <c r="F179" s="2" t="s">
        <v>175</v>
      </c>
      <c r="G179" s="2" t="s">
        <v>70</v>
      </c>
    </row>
    <row r="180" ht="62" customHeight="1" hidden="1" spans="1:7" x14ac:dyDescent="0.25">
      <c r="A180" s="2" t="s">
        <v>64</v>
      </c>
      <c r="B180" s="2" t="s">
        <v>232</v>
      </c>
      <c r="C180" s="2" t="s">
        <v>233</v>
      </c>
      <c r="D180" s="2" t="s">
        <v>43</v>
      </c>
      <c r="E180" s="2" t="s">
        <v>174</v>
      </c>
      <c r="F180" s="2" t="s">
        <v>175</v>
      </c>
      <c r="G180" s="2" t="s">
        <v>70</v>
      </c>
    </row>
    <row r="181" ht="62" customHeight="1" hidden="1" spans="1:7" x14ac:dyDescent="0.25">
      <c r="A181" s="2" t="s">
        <v>64</v>
      </c>
      <c r="B181" s="2" t="s">
        <v>234</v>
      </c>
      <c r="C181" s="2" t="s">
        <v>235</v>
      </c>
      <c r="D181" s="2" t="s">
        <v>43</v>
      </c>
      <c r="E181" s="2" t="s">
        <v>174</v>
      </c>
      <c r="F181" s="2" t="s">
        <v>175</v>
      </c>
      <c r="G181" s="2" t="s">
        <v>70</v>
      </c>
    </row>
    <row r="182" ht="62" customHeight="1" hidden="1" spans="1:7" x14ac:dyDescent="0.25">
      <c r="A182" s="2" t="s">
        <v>64</v>
      </c>
      <c r="B182" s="2" t="s">
        <v>246</v>
      </c>
      <c r="C182" s="2" t="s">
        <v>247</v>
      </c>
      <c r="D182" s="2" t="s">
        <v>43</v>
      </c>
      <c r="E182" s="2" t="s">
        <v>297</v>
      </c>
      <c r="F182" s="2" t="s">
        <v>175</v>
      </c>
      <c r="G182" s="2" t="s">
        <v>70</v>
      </c>
    </row>
    <row r="183" ht="62" customHeight="1" hidden="1" spans="1:7" x14ac:dyDescent="0.25">
      <c r="A183" s="2" t="s">
        <v>64</v>
      </c>
      <c r="B183" s="2" t="s">
        <v>248</v>
      </c>
      <c r="C183" s="2" t="s">
        <v>298</v>
      </c>
      <c r="D183" s="2" t="s">
        <v>43</v>
      </c>
      <c r="E183" s="2" t="s">
        <v>297</v>
      </c>
      <c r="F183" s="2" t="s">
        <v>175</v>
      </c>
      <c r="G183" s="2" t="s">
        <v>70</v>
      </c>
    </row>
    <row r="184" ht="62" customHeight="1" hidden="1" spans="1:7" x14ac:dyDescent="0.25">
      <c r="A184" s="2" t="s">
        <v>64</v>
      </c>
      <c r="B184" s="2" t="s">
        <v>250</v>
      </c>
      <c r="C184" s="2" t="s">
        <v>251</v>
      </c>
      <c r="D184" s="2" t="s">
        <v>43</v>
      </c>
      <c r="E184" s="2" t="s">
        <v>297</v>
      </c>
      <c r="F184" s="2" t="s">
        <v>175</v>
      </c>
      <c r="G184" s="2" t="s">
        <v>70</v>
      </c>
    </row>
    <row r="185" ht="62" customHeight="1" hidden="1" spans="1:7" x14ac:dyDescent="0.25">
      <c r="A185" s="2" t="s">
        <v>64</v>
      </c>
      <c r="B185" s="2" t="s">
        <v>252</v>
      </c>
      <c r="C185" s="2" t="s">
        <v>253</v>
      </c>
      <c r="D185" s="2" t="s">
        <v>43</v>
      </c>
      <c r="E185" s="2" t="s">
        <v>174</v>
      </c>
      <c r="F185" s="2" t="s">
        <v>175</v>
      </c>
      <c r="G185" s="2" t="s">
        <v>70</v>
      </c>
    </row>
    <row r="186" ht="62" customHeight="1" hidden="1" spans="1:7" x14ac:dyDescent="0.25">
      <c r="A186" s="2" t="s">
        <v>64</v>
      </c>
      <c r="B186" s="2" t="s">
        <v>254</v>
      </c>
      <c r="C186" s="2" t="s">
        <v>255</v>
      </c>
      <c r="D186" s="2" t="s">
        <v>43</v>
      </c>
      <c r="E186" s="2" t="s">
        <v>299</v>
      </c>
      <c r="F186" s="2" t="s">
        <v>175</v>
      </c>
      <c r="G186" s="2" t="s">
        <v>70</v>
      </c>
    </row>
    <row r="187" ht="62" customHeight="1" hidden="1" spans="1:7" x14ac:dyDescent="0.25">
      <c r="A187" s="2" t="s">
        <v>64</v>
      </c>
      <c r="B187" s="2" t="s">
        <v>256</v>
      </c>
      <c r="C187" s="2" t="s">
        <v>257</v>
      </c>
      <c r="D187" s="2" t="s">
        <v>43</v>
      </c>
      <c r="E187" s="2" t="s">
        <v>174</v>
      </c>
      <c r="F187" s="2" t="s">
        <v>175</v>
      </c>
      <c r="G187" s="2" t="s">
        <v>70</v>
      </c>
    </row>
    <row r="188" ht="62" customHeight="1" hidden="1" spans="1:7" x14ac:dyDescent="0.25">
      <c r="A188" s="2" t="s">
        <v>64</v>
      </c>
      <c r="B188" s="2" t="s">
        <v>258</v>
      </c>
      <c r="C188" s="2" t="s">
        <v>259</v>
      </c>
      <c r="D188" s="2" t="s">
        <v>43</v>
      </c>
      <c r="E188" s="2" t="s">
        <v>174</v>
      </c>
      <c r="F188" s="2" t="s">
        <v>175</v>
      </c>
      <c r="G188" s="2" t="s">
        <v>70</v>
      </c>
    </row>
    <row r="189" ht="62" customHeight="1" hidden="1" spans="1:7" x14ac:dyDescent="0.25">
      <c r="A189" s="2" t="s">
        <v>64</v>
      </c>
      <c r="B189" s="2" t="s">
        <v>260</v>
      </c>
      <c r="C189" s="2" t="s">
        <v>261</v>
      </c>
      <c r="D189" s="2" t="s">
        <v>43</v>
      </c>
      <c r="E189" s="2" t="s">
        <v>174</v>
      </c>
      <c r="F189" s="2" t="s">
        <v>175</v>
      </c>
      <c r="G189" s="2" t="s">
        <v>70</v>
      </c>
    </row>
    <row r="190" ht="62" customHeight="1" hidden="1" spans="1:7" x14ac:dyDescent="0.25">
      <c r="A190" s="2" t="s">
        <v>64</v>
      </c>
      <c r="B190" s="2" t="s">
        <v>262</v>
      </c>
      <c r="C190" s="2" t="s">
        <v>263</v>
      </c>
      <c r="D190" s="2" t="s">
        <v>43</v>
      </c>
      <c r="E190" s="2" t="s">
        <v>174</v>
      </c>
      <c r="F190" s="2" t="s">
        <v>175</v>
      </c>
      <c r="G190" s="2" t="s">
        <v>70</v>
      </c>
    </row>
    <row r="191" ht="62" customHeight="1" hidden="1" spans="1:7" x14ac:dyDescent="0.25">
      <c r="A191" s="2" t="s">
        <v>64</v>
      </c>
      <c r="B191" s="2" t="s">
        <v>264</v>
      </c>
      <c r="C191" s="2" t="s">
        <v>265</v>
      </c>
      <c r="D191" s="2" t="s">
        <v>43</v>
      </c>
      <c r="E191" s="2" t="s">
        <v>174</v>
      </c>
      <c r="F191" s="2" t="s">
        <v>175</v>
      </c>
      <c r="G191" s="2" t="s">
        <v>70</v>
      </c>
    </row>
    <row r="192" ht="62" customHeight="1" hidden="1" spans="1:7" x14ac:dyDescent="0.25">
      <c r="A192" s="2" t="s">
        <v>64</v>
      </c>
      <c r="B192" s="2" t="s">
        <v>266</v>
      </c>
      <c r="C192" s="2" t="s">
        <v>267</v>
      </c>
      <c r="D192" s="2" t="s">
        <v>43</v>
      </c>
      <c r="E192" s="2" t="s">
        <v>174</v>
      </c>
      <c r="F192" s="2" t="s">
        <v>175</v>
      </c>
      <c r="G192" s="2" t="s">
        <v>70</v>
      </c>
    </row>
    <row r="193" ht="62" customHeight="1" hidden="1" spans="1:7" x14ac:dyDescent="0.25">
      <c r="A193" s="2" t="s">
        <v>64</v>
      </c>
      <c r="B193" s="2" t="s">
        <v>268</v>
      </c>
      <c r="C193" s="2" t="s">
        <v>269</v>
      </c>
      <c r="D193" s="2" t="s">
        <v>43</v>
      </c>
      <c r="E193" s="2" t="s">
        <v>174</v>
      </c>
      <c r="F193" s="2" t="s">
        <v>175</v>
      </c>
      <c r="G193" s="2" t="s">
        <v>70</v>
      </c>
    </row>
    <row r="194" ht="62" customHeight="1" hidden="1" spans="1:7" x14ac:dyDescent="0.25">
      <c r="A194" s="2" t="s">
        <v>64</v>
      </c>
      <c r="B194" s="2" t="s">
        <v>270</v>
      </c>
      <c r="C194" s="2" t="s">
        <v>271</v>
      </c>
      <c r="D194" s="2" t="s">
        <v>43</v>
      </c>
      <c r="E194" s="2" t="s">
        <v>174</v>
      </c>
      <c r="F194" s="2" t="s">
        <v>175</v>
      </c>
      <c r="G194" s="2" t="s">
        <v>70</v>
      </c>
    </row>
    <row r="195" ht="62" customHeight="1" hidden="1" spans="1:7" x14ac:dyDescent="0.25">
      <c r="A195" s="2" t="s">
        <v>64</v>
      </c>
      <c r="B195" s="2" t="s">
        <v>272</v>
      </c>
      <c r="C195" s="2" t="s">
        <v>273</v>
      </c>
      <c r="D195" s="2" t="s">
        <v>43</v>
      </c>
      <c r="E195" s="2" t="s">
        <v>174</v>
      </c>
      <c r="F195" s="2" t="s">
        <v>175</v>
      </c>
      <c r="G195" s="2" t="s">
        <v>70</v>
      </c>
    </row>
    <row r="196" ht="62" customHeight="1" hidden="1" spans="1:7" x14ac:dyDescent="0.25">
      <c r="A196" s="2" t="s">
        <v>64</v>
      </c>
      <c r="B196" s="2" t="s">
        <v>274</v>
      </c>
      <c r="C196" s="2" t="s">
        <v>275</v>
      </c>
      <c r="D196" s="2" t="s">
        <v>43</v>
      </c>
      <c r="E196" s="2" t="s">
        <v>174</v>
      </c>
      <c r="F196" s="2" t="s">
        <v>175</v>
      </c>
      <c r="G196" s="2" t="s">
        <v>70</v>
      </c>
    </row>
    <row r="197" ht="62" customHeight="1" hidden="1" spans="1:7" x14ac:dyDescent="0.25">
      <c r="A197" s="2" t="s">
        <v>64</v>
      </c>
      <c r="B197" s="2" t="s">
        <v>276</v>
      </c>
      <c r="C197" s="2" t="s">
        <v>277</v>
      </c>
      <c r="D197" s="2" t="s">
        <v>43</v>
      </c>
      <c r="E197" s="2" t="s">
        <v>174</v>
      </c>
      <c r="F197" s="2" t="s">
        <v>175</v>
      </c>
      <c r="G197" s="2" t="s">
        <v>70</v>
      </c>
    </row>
    <row r="198" ht="62" customHeight="1" hidden="1" spans="1:7" x14ac:dyDescent="0.25">
      <c r="A198" s="2" t="s">
        <v>64</v>
      </c>
      <c r="B198" s="2" t="s">
        <v>278</v>
      </c>
      <c r="C198" s="2" t="s">
        <v>279</v>
      </c>
      <c r="D198" s="2" t="s">
        <v>43</v>
      </c>
      <c r="E198" s="2" t="s">
        <v>174</v>
      </c>
      <c r="F198" s="2" t="s">
        <v>175</v>
      </c>
      <c r="G198" s="2" t="s">
        <v>70</v>
      </c>
    </row>
    <row r="199" ht="62" customHeight="1" hidden="1" spans="1:7" x14ac:dyDescent="0.25">
      <c r="A199" s="2" t="s">
        <v>64</v>
      </c>
      <c r="B199" s="2" t="s">
        <v>280</v>
      </c>
      <c r="C199" s="2" t="s">
        <v>281</v>
      </c>
      <c r="D199" s="2" t="s">
        <v>43</v>
      </c>
      <c r="E199" s="2" t="s">
        <v>174</v>
      </c>
      <c r="F199" s="2" t="s">
        <v>175</v>
      </c>
      <c r="G199" s="2" t="s">
        <v>70</v>
      </c>
    </row>
    <row r="200" ht="62" customHeight="1" hidden="1" spans="1:7" x14ac:dyDescent="0.25">
      <c r="A200" s="2" t="s">
        <v>64</v>
      </c>
      <c r="B200" s="2" t="s">
        <v>282</v>
      </c>
      <c r="C200" s="2" t="s">
        <v>283</v>
      </c>
      <c r="D200" s="2" t="s">
        <v>43</v>
      </c>
      <c r="E200" s="2" t="s">
        <v>174</v>
      </c>
      <c r="F200" s="2" t="s">
        <v>175</v>
      </c>
      <c r="G200" s="2" t="s">
        <v>70</v>
      </c>
    </row>
    <row r="201" ht="62" customHeight="1" hidden="1" spans="1:7" x14ac:dyDescent="0.25">
      <c r="A201" s="2" t="s">
        <v>64</v>
      </c>
      <c r="B201" s="2" t="s">
        <v>284</v>
      </c>
      <c r="C201" s="2" t="s">
        <v>285</v>
      </c>
      <c r="D201" s="2" t="s">
        <v>43</v>
      </c>
      <c r="E201" s="2" t="s">
        <v>174</v>
      </c>
      <c r="F201" s="2" t="s">
        <v>175</v>
      </c>
      <c r="G201" s="2" t="s">
        <v>70</v>
      </c>
    </row>
    <row r="202" ht="62" customHeight="1" hidden="1" spans="1:7" x14ac:dyDescent="0.25">
      <c r="A202" s="2" t="s">
        <v>64</v>
      </c>
      <c r="B202" s="2" t="s">
        <v>286</v>
      </c>
      <c r="C202" s="2" t="s">
        <v>287</v>
      </c>
      <c r="D202" s="2" t="s">
        <v>166</v>
      </c>
      <c r="E202" s="2" t="s">
        <v>174</v>
      </c>
      <c r="F202" s="2" t="s">
        <v>175</v>
      </c>
      <c r="G202" s="2" t="s">
        <v>70</v>
      </c>
    </row>
    <row r="203" ht="62" customHeight="1" hidden="1" spans="1:7" x14ac:dyDescent="0.25">
      <c r="A203" s="2" t="s">
        <v>64</v>
      </c>
      <c r="B203" s="2" t="s">
        <v>288</v>
      </c>
      <c r="C203" s="2" t="s">
        <v>289</v>
      </c>
      <c r="D203" s="2" t="s">
        <v>166</v>
      </c>
      <c r="E203" s="2" t="s">
        <v>174</v>
      </c>
      <c r="F203" s="2" t="s">
        <v>175</v>
      </c>
      <c r="G203" s="2" t="s">
        <v>70</v>
      </c>
    </row>
    <row r="204" ht="62" customHeight="1" hidden="1" spans="1:7" x14ac:dyDescent="0.25">
      <c r="A204" s="2" t="s">
        <v>64</v>
      </c>
      <c r="B204" s="2" t="s">
        <v>290</v>
      </c>
      <c r="C204" s="2" t="s">
        <v>291</v>
      </c>
      <c r="D204" s="2" t="s">
        <v>166</v>
      </c>
      <c r="E204" s="2" t="s">
        <v>174</v>
      </c>
      <c r="F204" s="2" t="s">
        <v>175</v>
      </c>
      <c r="G204" s="2" t="s">
        <v>70</v>
      </c>
    </row>
  </sheetData>
  <autoFilter ref="A4:G204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0" r:id="rId26"/>
    <hyperlink ref="G31" r:id="rId27"/>
    <hyperlink ref="G32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  <hyperlink ref="G41" r:id="rId37"/>
    <hyperlink ref="G42" r:id="rId38"/>
    <hyperlink ref="G43" r:id="rId39"/>
    <hyperlink ref="G44" r:id="rId40"/>
    <hyperlink ref="G45" r:id="rId41"/>
    <hyperlink ref="G46" r:id="rId42"/>
    <hyperlink ref="G47" r:id="rId43"/>
    <hyperlink ref="G48" r:id="rId44"/>
    <hyperlink ref="G49" r:id="rId45"/>
    <hyperlink ref="G50" r:id="rId46"/>
    <hyperlink ref="G51" r:id="rId47"/>
    <hyperlink ref="G52" r:id="rId48"/>
    <hyperlink ref="G166" r:id="rId49"/>
    <hyperlink ref="G167" r:id="rId50"/>
    <hyperlink ref="G168" r:id="rId51"/>
    <hyperlink ref="G169" r:id="rId52"/>
    <hyperlink ref="G170" r:id="rId53"/>
    <hyperlink ref="G171" r:id="rId54"/>
    <hyperlink ref="G172" r:id="rId55"/>
    <hyperlink ref="G173" r:id="rId56"/>
    <hyperlink ref="G174" r:id="rId57"/>
    <hyperlink ref="G175" r:id="rId58"/>
    <hyperlink ref="G176" r:id="rId59"/>
    <hyperlink ref="G177" r:id="rId60"/>
    <hyperlink ref="G178" r:id="rId61"/>
    <hyperlink ref="G179" r:id="rId62"/>
    <hyperlink ref="G180" r:id="rId63"/>
    <hyperlink ref="G181" r:id="rId64"/>
    <hyperlink ref="G182" r:id="rId65"/>
    <hyperlink ref="G183" r:id="rId66"/>
    <hyperlink ref="G184" r:id="rId67"/>
    <hyperlink ref="G185" r:id="rId68"/>
    <hyperlink ref="G186" r:id="rId69"/>
    <hyperlink ref="G187" r:id="rId70"/>
    <hyperlink ref="G188" r:id="rId71"/>
    <hyperlink ref="G189" r:id="rId72"/>
    <hyperlink ref="G190" r:id="rId73"/>
    <hyperlink ref="G191" r:id="rId74"/>
    <hyperlink ref="G192" r:id="rId75"/>
    <hyperlink ref="G193" r:id="rId76"/>
    <hyperlink ref="G194" r:id="rId77"/>
    <hyperlink ref="G195" r:id="rId78"/>
    <hyperlink ref="G196" r:id="rId79"/>
    <hyperlink ref="G197" r:id="rId80"/>
    <hyperlink ref="G198" r:id="rId81"/>
    <hyperlink ref="G199" r:id="rId82"/>
    <hyperlink ref="G200" r:id="rId83"/>
    <hyperlink ref="G201" r:id="rId84"/>
    <hyperlink ref="G202" r:id="rId85"/>
    <hyperlink ref="G203" r:id="rId86"/>
    <hyperlink ref="G204" r:id="rId87"/>
  </hyperlinks>
  <pageMargins left="0.3" right="0.3" top="0.4" bottom="0.4" header="0.2" footer="0.2"/>
  <pageSetup paperSize="8" orientation="landscape" fitToWidth="2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0" customWidth="1"/>
    <col min="2" max="3" width="22" customWidth="1"/>
    <col min="4" max="4" width="55" customWidth="1"/>
  </cols>
  <sheetData>
    <row r="2" ht="25" customHeight="1" spans="1:1" x14ac:dyDescent="0.25">
      <c r="A2" s="1" t="s">
        <v>300</v>
      </c>
    </row>
    <row r="3" spans="1:1" x14ac:dyDescent="0.25">
      <c r="A3" s="2" t="s">
        <v>301</v>
      </c>
    </row>
    <row r="4" ht="52" customHeight="1" spans="1:4" x14ac:dyDescent="0.25">
      <c r="A4" s="4" t="s">
        <v>302</v>
      </c>
      <c r="B4" s="4" t="s">
        <v>303</v>
      </c>
      <c r="C4" s="4" t="s">
        <v>304</v>
      </c>
      <c r="D4" s="4" t="s">
        <v>305</v>
      </c>
    </row>
    <row r="5" ht="32" customHeight="1" spans="1:4" x14ac:dyDescent="0.25">
      <c r="A5" s="2" t="s">
        <v>306</v>
      </c>
      <c r="B5" s="7">
        <v>3</v>
      </c>
      <c r="C5" s="2" t="s">
        <v>43</v>
      </c>
      <c r="D5" s="2" t="s">
        <v>5</v>
      </c>
    </row>
    <row r="6" ht="32" customHeight="1" spans="1:4" x14ac:dyDescent="0.25">
      <c r="A6" s="2" t="s">
        <v>307</v>
      </c>
      <c r="B6" s="7">
        <v>600</v>
      </c>
      <c r="C6" s="2" t="s">
        <v>308</v>
      </c>
      <c r="D6" s="2" t="s">
        <v>309</v>
      </c>
    </row>
    <row r="7" ht="32" customHeight="1" spans="1:4" x14ac:dyDescent="0.25">
      <c r="A7" s="2" t="s">
        <v>310</v>
      </c>
      <c r="B7" s="7">
        <v>400</v>
      </c>
      <c r="C7" s="2" t="s">
        <v>308</v>
      </c>
      <c r="D7" s="2" t="s">
        <v>309</v>
      </c>
    </row>
    <row r="8" ht="32" customHeight="1" spans="1:4" x14ac:dyDescent="0.25">
      <c r="A8" s="2" t="s">
        <v>311</v>
      </c>
      <c r="B8" s="7">
        <v>250</v>
      </c>
      <c r="C8" s="2" t="s">
        <v>308</v>
      </c>
      <c r="D8" s="2" t="s">
        <v>309</v>
      </c>
    </row>
    <row r="9" ht="32" customHeight="1" spans="1:4" x14ac:dyDescent="0.25">
      <c r="A9" s="2" t="s">
        <v>312</v>
      </c>
      <c r="B9" s="7">
        <v>8</v>
      </c>
      <c r="C9" s="2" t="s">
        <v>43</v>
      </c>
      <c r="D9" s="2" t="s">
        <v>313</v>
      </c>
    </row>
    <row r="10" ht="32" customHeight="1" spans="1:4" x14ac:dyDescent="0.25">
      <c r="A10" s="2" t="s">
        <v>314</v>
      </c>
      <c r="B10" s="7">
        <v>6</v>
      </c>
      <c r="C10" s="2" t="s">
        <v>315</v>
      </c>
      <c r="D10" s="2" t="s">
        <v>316</v>
      </c>
    </row>
    <row r="11" ht="32" customHeight="1" spans="1:4" x14ac:dyDescent="0.25">
      <c r="A11" s="2" t="s">
        <v>317</v>
      </c>
      <c r="B11" s="15">
        <v>2.06</v>
      </c>
      <c r="C11" s="2" t="s">
        <v>318</v>
      </c>
      <c r="D11" s="2" t="s">
        <v>64</v>
      </c>
    </row>
    <row r="12" ht="32" customHeight="1" spans="1:4" x14ac:dyDescent="0.25">
      <c r="A12" s="2" t="s">
        <v>319</v>
      </c>
      <c r="B12" s="15">
        <v>15.45</v>
      </c>
      <c r="C12" s="2" t="s">
        <v>318</v>
      </c>
      <c r="D12" s="2" t="s">
        <v>64</v>
      </c>
    </row>
    <row r="13" ht="32" customHeight="1" spans="1:4" x14ac:dyDescent="0.25">
      <c r="A13" s="2" t="s">
        <v>320</v>
      </c>
      <c r="B13" s="16">
        <v>100</v>
      </c>
      <c r="C13" s="2" t="s">
        <v>43</v>
      </c>
      <c r="D13" s="2" t="s">
        <v>321</v>
      </c>
    </row>
    <row r="14" ht="32" customHeight="1" spans="1:4" x14ac:dyDescent="0.25">
      <c r="A14" s="2" t="s">
        <v>322</v>
      </c>
      <c r="B14" s="8"/>
      <c r="C14" s="2" t="s">
        <v>67</v>
      </c>
      <c r="D14" s="2" t="s">
        <v>323</v>
      </c>
    </row>
    <row r="16" ht="30" customHeight="1" spans="1:3" x14ac:dyDescent="0.25">
      <c r="A16" s="2" t="s">
        <v>324</v>
      </c>
      <c r="B16" s="10">
        <f>IF(AND(ISNUMBER(B5),ISNUMBER(B9)),B5*B9,"")</f>
        <v>24</v>
      </c>
      <c r="C16" s="2" t="s">
        <v>43</v>
      </c>
    </row>
    <row r="17" ht="30" customHeight="1" spans="1:3" x14ac:dyDescent="0.25">
      <c r="A17" s="2" t="s">
        <v>325</v>
      </c>
      <c r="B17" s="12">
        <f>IF(ISNUMBER(B16),B16/B13,"")</f>
        <v>0.24</v>
      </c>
      <c r="C17" s="2" t="s">
        <v>326</v>
      </c>
    </row>
    <row r="18" ht="30" customHeight="1" spans="1:3" x14ac:dyDescent="0.25">
      <c r="A18" s="2" t="s">
        <v>327</v>
      </c>
      <c r="B18" s="12">
        <f>IF(ISNUMBER(B5),B5*B11,"")</f>
        <v>6.18</v>
      </c>
      <c r="C18" s="2" t="s">
        <v>318</v>
      </c>
    </row>
    <row r="19" ht="30" customHeight="1" spans="1:3" x14ac:dyDescent="0.25">
      <c r="A19" s="2" t="s">
        <v>328</v>
      </c>
      <c r="B19" s="12">
        <f>IF(ISNUMBER(B17),B17*B12,"")</f>
        <v>3.708</v>
      </c>
      <c r="C19" s="2" t="s">
        <v>318</v>
      </c>
    </row>
    <row r="20" ht="30" customHeight="1" spans="1:3" x14ac:dyDescent="0.25">
      <c r="A20" s="2" t="s">
        <v>329</v>
      </c>
      <c r="B20" s="12">
        <f>IF(COUNT(B18:B19)=2,SUM(B18:B19),"")</f>
        <v>9.888</v>
      </c>
      <c r="C20" s="2" t="s">
        <v>318</v>
      </c>
    </row>
    <row r="21" ht="30" customHeight="1" spans="1:3" x14ac:dyDescent="0.25">
      <c r="A21" s="2" t="s">
        <v>330</v>
      </c>
      <c r="B21" s="12" t="str">
        <f>IF(ISNUMBER(B14),B14/100,"")</f>
        <v/>
      </c>
      <c r="C21" s="2" t="s">
        <v>326</v>
      </c>
    </row>
    <row r="23" ht="66" customHeight="1" spans="1:2" x14ac:dyDescent="0.25">
      <c r="A23" s="2" t="s">
        <v>331</v>
      </c>
      <c r="B23" s="6" t="s">
        <v>332</v>
      </c>
    </row>
    <row r="24" ht="44" customHeight="1" spans="1:2" x14ac:dyDescent="0.25">
      <c r="A24" s="2" t="s">
        <v>333</v>
      </c>
      <c r="B24" s="12" t="str">
        <f>IF(OR(B23="",COUNT(B5:B10)&lt;&gt;6),"Нужны исходные данные",IF(OR(B6&gt;600,B7&gt;600,B8&gt;350,B10&gt;10),"Проверить другую норму","Проверить назначение и состав"))</f>
        <v>Проверить назначение и состав</v>
      </c>
    </row>
    <row r="26" spans="1:1" x14ac:dyDescent="0.25">
      <c r="A26" s="2" t="s">
        <v>334</v>
      </c>
    </row>
  </sheetData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90" customWidth="1"/>
    <col min="3" max="3" width="22" customWidth="1"/>
    <col min="4" max="4" width="55" customWidth="1"/>
  </cols>
  <sheetData>
    <row r="2" ht="25" customHeight="1" spans="1:1" x14ac:dyDescent="0.25">
      <c r="A2" s="1" t="s">
        <v>335</v>
      </c>
    </row>
    <row r="4" ht="52" customHeight="1" spans="1:4" x14ac:dyDescent="0.25">
      <c r="A4" s="4" t="s">
        <v>15</v>
      </c>
      <c r="B4" s="4" t="s">
        <v>336</v>
      </c>
      <c r="C4" s="4" t="s">
        <v>35</v>
      </c>
      <c r="D4" s="4" t="s">
        <v>337</v>
      </c>
    </row>
    <row r="5" ht="36" customHeight="1" spans="1:4" x14ac:dyDescent="0.25">
      <c r="A5" s="17">
        <v>1</v>
      </c>
      <c r="B5" s="2" t="s">
        <v>338</v>
      </c>
      <c r="C5" s="11"/>
    </row>
    <row r="6" ht="36" customHeight="1" spans="1:4" x14ac:dyDescent="0.25">
      <c r="A6" s="17">
        <v>2</v>
      </c>
      <c r="B6" s="2" t="s">
        <v>339</v>
      </c>
      <c r="C6" s="11"/>
    </row>
    <row r="7" ht="36" customHeight="1" spans="1:4" x14ac:dyDescent="0.25">
      <c r="A7" s="17">
        <v>3</v>
      </c>
      <c r="B7" s="2" t="s">
        <v>340</v>
      </c>
      <c r="C7" s="11"/>
    </row>
    <row r="8" ht="36" customHeight="1" spans="1:4" x14ac:dyDescent="0.25">
      <c r="A8" s="17">
        <v>4</v>
      </c>
      <c r="B8" s="2" t="s">
        <v>341</v>
      </c>
      <c r="C8" s="11"/>
    </row>
    <row r="9" ht="36" customHeight="1" spans="1:4" x14ac:dyDescent="0.25">
      <c r="A9" s="17">
        <v>5</v>
      </c>
      <c r="B9" s="2" t="s">
        <v>342</v>
      </c>
      <c r="C9" s="11"/>
    </row>
    <row r="10" ht="36" customHeight="1" spans="1:4" x14ac:dyDescent="0.25">
      <c r="A10" s="17">
        <v>6</v>
      </c>
      <c r="B10" s="2" t="s">
        <v>343</v>
      </c>
      <c r="C10" s="11"/>
    </row>
    <row r="11" ht="36" customHeight="1" spans="1:4" x14ac:dyDescent="0.25">
      <c r="A11" s="17">
        <v>7</v>
      </c>
      <c r="B11" s="2" t="s">
        <v>344</v>
      </c>
      <c r="C11" s="11"/>
    </row>
    <row r="12" ht="36" customHeight="1" spans="1:4" x14ac:dyDescent="0.25">
      <c r="A12" s="17">
        <v>8</v>
      </c>
      <c r="B12" s="2" t="s">
        <v>345</v>
      </c>
      <c r="C12" s="11"/>
    </row>
    <row r="13" ht="36" customHeight="1" spans="1:4" x14ac:dyDescent="0.25">
      <c r="A13" s="17">
        <v>9</v>
      </c>
      <c r="B13" s="2" t="s">
        <v>346</v>
      </c>
      <c r="C13" s="11"/>
    </row>
    <row r="14" ht="36" customHeight="1" spans="1:4" x14ac:dyDescent="0.25">
      <c r="A14" s="17">
        <v>10</v>
      </c>
      <c r="B14" s="2" t="s">
        <v>347</v>
      </c>
      <c r="C14" s="11"/>
    </row>
    <row r="16" ht="32" customHeight="1" spans="2:3" x14ac:dyDescent="0.25">
      <c r="B16" s="2" t="s">
        <v>348</v>
      </c>
      <c r="C16" s="12">
        <f>COUNTIFS('ВОР'!V8:V22,"Нужны исходные данные")</f>
        <v>0</v>
      </c>
    </row>
    <row r="17" ht="32" customHeight="1" spans="2:3" x14ac:dyDescent="0.25">
      <c r="B17" s="2" t="s">
        <v>349</v>
      </c>
      <c r="C17" s="12">
        <f>COUNTIFS('ВОР'!V8:V22,"Нужна проверка сметчика")</f>
        <v>3</v>
      </c>
    </row>
  </sheetData>
  <dataValidations count="2">
    <dataValidation type="list" allowBlank="1" sqref="C10:C14">
      <formula1>"Да,Нет"</formula1>
    </dataValidation>
    <dataValidation type="list" allowBlank="1" sqref="C5:C14">
      <formula1>"Да,Нет"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85" customWidth="1"/>
    <col min="3" max="3" width="65" customWidth="1"/>
    <col min="4" max="4" width="20" customWidth="1"/>
  </cols>
  <sheetData>
    <row r="2" ht="25" customHeight="1" spans="1:1" x14ac:dyDescent="0.25">
      <c r="A2" s="1" t="s">
        <v>350</v>
      </c>
    </row>
    <row r="4" ht="52" customHeight="1" spans="1:4" x14ac:dyDescent="0.25">
      <c r="A4" s="4" t="s">
        <v>351</v>
      </c>
      <c r="B4" s="4" t="s">
        <v>352</v>
      </c>
      <c r="C4" s="4" t="s">
        <v>353</v>
      </c>
      <c r="D4" s="4" t="s">
        <v>354</v>
      </c>
    </row>
    <row r="5" ht="62" customHeight="1" spans="1:4" x14ac:dyDescent="0.25">
      <c r="A5" s="2" t="s">
        <v>355</v>
      </c>
      <c r="B5" s="2" t="s">
        <v>356</v>
      </c>
      <c r="C5" s="2" t="s">
        <v>357</v>
      </c>
      <c r="D5" s="3">
        <v>46300</v>
      </c>
    </row>
    <row r="6" ht="62" customHeight="1" spans="1:4" x14ac:dyDescent="0.25">
      <c r="A6" s="2" t="s">
        <v>358</v>
      </c>
      <c r="B6" s="2" t="s">
        <v>359</v>
      </c>
      <c r="C6" s="2" t="s">
        <v>357</v>
      </c>
      <c r="D6" s="3">
        <v>46300</v>
      </c>
    </row>
    <row r="7" ht="62" customHeight="1" spans="1:4" x14ac:dyDescent="0.25">
      <c r="A7" s="2" t="s">
        <v>360</v>
      </c>
      <c r="B7" s="2" t="s">
        <v>361</v>
      </c>
      <c r="C7" s="2" t="s">
        <v>357</v>
      </c>
      <c r="D7" s="3">
        <v>46300</v>
      </c>
    </row>
    <row r="8" ht="62" customHeight="1" spans="1:4" x14ac:dyDescent="0.25">
      <c r="A8" s="2" t="s">
        <v>362</v>
      </c>
      <c r="B8" s="2" t="s">
        <v>363</v>
      </c>
    </row>
    <row r="9" ht="62" customHeight="1" spans="1:4" x14ac:dyDescent="0.25">
      <c r="A9" s="2" t="s">
        <v>364</v>
      </c>
      <c r="B9" s="2" t="s">
        <v>365</v>
      </c>
    </row>
    <row r="10" ht="62" customHeight="1" spans="1:4" x14ac:dyDescent="0.25">
      <c r="A10" s="2" t="s">
        <v>366</v>
      </c>
      <c r="B10" s="2" t="s">
        <v>367</v>
      </c>
    </row>
  </sheetData>
  <hyperlinks>
    <hyperlink ref="C5" r:id="rId1"/>
    <hyperlink ref="C6" r:id="rId2"/>
    <hyperlink ref="C7" r:id="rId3"/>
  </hyperlink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</vt:lpstr>
      <vt:lpstr>Пример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