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Расчёт 180 м²" state="visible" r:id="rId5"/>
    <sheet sheetId="3" name="Источники" state="visible" r:id="rId6"/>
  </sheets>
  <definedNames>
    <definedName name="_xlnm.Print_Area" localSheetId="0">'Выбор'!$A1:$K29</definedName>
    <definedName name="_xlnm.Print_Titles" localSheetId="0">'Выбор'!$5:$5</definedName>
    <definedName name="_xlnm.Print_Area" localSheetId="1">'Расчёт 180 м²'!$A1:$E30</definedName>
    <definedName name="_xlnm.Print_Area" localSheetId="2">'Источники'!$A1:$E9</definedName>
  </definedNames>
  <calcPr calcId="171027" fullCalcOnLoad="1"/>
</workbook>
</file>

<file path=xl/sharedStrings.xml><?xml version="1.0" encoding="utf-8"?>
<sst xmlns="http://schemas.openxmlformats.org/spreadsheetml/2006/main" count="351" uniqueCount="216">
  <si>
    <t>Монтаж сетки: выбор по назначению и технологии</t>
  </si>
  <si>
    <t>Сначала сопоставьте конструкцию, способ крепления и полный состав работ. ФЕР приведена отдельно в базисном уровне цен 2001 г.</t>
  </si>
  <si>
    <t>Назначение</t>
  </si>
  <si>
    <t>Материал</t>
  </si>
  <si>
    <t>Основание</t>
  </si>
  <si>
    <t>Крепление и условия</t>
  </si>
  <si>
    <t>Стадия работ</t>
  </si>
  <si>
    <t>База</t>
  </si>
  <si>
    <t>Шифр</t>
  </si>
  <si>
    <t>Наименование нормы</t>
  </si>
  <si>
    <t>Измеритель</t>
  </si>
  <si>
    <t>Источник</t>
  </si>
  <si>
    <t>Проверено</t>
  </si>
  <si>
    <t>Штукатурное основание</t>
  </si>
  <si>
    <t>Проволочная тканая</t>
  </si>
  <si>
    <t>Поверхность под штукатурку</t>
  </si>
  <si>
    <t>Дюбель-гвозди</t>
  </si>
  <si>
    <t>Отдельная обивка</t>
  </si>
  <si>
    <t>ФЕР, ФСНБ-2020; цены 2001 г.</t>
  </si>
  <si>
    <t>15-02-033-03</t>
  </si>
  <si>
    <t>Обивка поверхностей: сеткой проволочной тканой</t>
  </si>
  <si>
    <t>100 м2</t>
  </si>
  <si>
    <t>Таблица нормы</t>
  </si>
  <si>
    <t>Подстилающий слой, набетонка</t>
  </si>
  <si>
    <t>Арматура по спецификации</t>
  </si>
  <si>
    <t>По проекту</t>
  </si>
  <si>
    <t>Установка арматуры</t>
  </si>
  <si>
    <t>Устройство</t>
  </si>
  <si>
    <t>ГЭСН, ФСНБ-2022</t>
  </si>
  <si>
    <t>06-03-004-14</t>
  </si>
  <si>
    <t>Армирование подстилающих слоев и набетонок</t>
  </si>
  <si>
    <t>т</t>
  </si>
  <si>
    <t>Армирование монолита</t>
  </si>
  <si>
    <t>Каркасы и сетки</t>
  </si>
  <si>
    <t>Опалубка стен, надземная часть до 30 м</t>
  </si>
  <si>
    <t>Установка в опалубку</t>
  </si>
  <si>
    <t>06-23-003-01</t>
  </si>
  <si>
    <t>Установка каркасов и сеток в опалубку монолитных железобетонных конструкций надземной части зданий, при высоте здания до 30 м: стен</t>
  </si>
  <si>
    <t>Опалубка фундаментов</t>
  </si>
  <si>
    <t>06-24-003-01</t>
  </si>
  <si>
    <t>Установка: каркасов и сеток в опалубку фундаментов</t>
  </si>
  <si>
    <t>Стены подземной и цокольной частей</t>
  </si>
  <si>
    <t>06-24-003-05</t>
  </si>
  <si>
    <t>Установка каркасов и сеток в опалубку подземной и цокольной частей зданий: стен</t>
  </si>
  <si>
    <t>Перекрытия подземной и цокольной частей</t>
  </si>
  <si>
    <t>06-24-003-06</t>
  </si>
  <si>
    <t>Установка каркасов и сеток в опалубку подземной и цокольной частей зданий: перекрытий</t>
  </si>
  <si>
    <t>Ограда без цоколя</t>
  </si>
  <si>
    <t>Ограждающая сетка</t>
  </si>
  <si>
    <t>Железобетонные столбы</t>
  </si>
  <si>
    <t>Ограда высотой свыше 1,2 до 1,7 м</t>
  </si>
  <si>
    <t>Ограда целиком</t>
  </si>
  <si>
    <t>07-01-054-08</t>
  </si>
  <si>
    <t>Установка металлических оград по железобетонным столбам: без цоколя из сетки высотой свыше 1,2 до 1,7 м</t>
  </si>
  <si>
    <t>100 м</t>
  </si>
  <si>
    <t>Армирование кладки</t>
  </si>
  <si>
    <t>Кладка</t>
  </si>
  <si>
    <t>08-02-007-01</t>
  </si>
  <si>
    <t>Армирование кладки стен и других конструкций</t>
  </si>
  <si>
    <t>Базальтовая</t>
  </si>
  <si>
    <t>Ряды кладки</t>
  </si>
  <si>
    <t>Резка и укладка</t>
  </si>
  <si>
    <t>08-02-007-04</t>
  </si>
  <si>
    <t>Армирование кладки стен и других конструкций сеткой из базальтового волокна</t>
  </si>
  <si>
    <t>Временное укрытие фасада</t>
  </si>
  <si>
    <t>Защитная декоративная</t>
  </si>
  <si>
    <t>Леса</t>
  </si>
  <si>
    <t>Растяжка и фиксация</t>
  </si>
  <si>
    <t>На время ремонта</t>
  </si>
  <si>
    <t>08-07-006-01</t>
  </si>
  <si>
    <t>Устройство защитной декоративной сетки на время ремонта фасада</t>
  </si>
  <si>
    <t>Армирование стяжки</t>
  </si>
  <si>
    <t>Сварная</t>
  </si>
  <si>
    <t>Основание пола</t>
  </si>
  <si>
    <t>Укладка, фиксаторы</t>
  </si>
  <si>
    <t>11-01-060-01</t>
  </si>
  <si>
    <t>Армирование стяжек сетками сварными</t>
  </si>
  <si>
    <t>Фасадная теплоизоляция</t>
  </si>
  <si>
    <t>Армирование слоя</t>
  </si>
  <si>
    <t>Утеплитель до 50 мм</t>
  </si>
  <si>
    <t>Клеевой минеральный состав</t>
  </si>
  <si>
    <t>Фасадная система</t>
  </si>
  <si>
    <t>15-01-080-01</t>
  </si>
  <si>
    <t>Устройство наружной теплоизоляции зданий с тонкой штукатуркой по утеплителю толщиной плит до: 50 мм</t>
  </si>
  <si>
    <t>Штукатурка стен</t>
  </si>
  <si>
    <t>Усиление примыканий</t>
  </si>
  <si>
    <t>Камень и бетон</t>
  </si>
  <si>
    <t>Полосы усиления</t>
  </si>
  <si>
    <t>Комплексная отделка</t>
  </si>
  <si>
    <t>15-02-027-01</t>
  </si>
  <si>
    <t>Высококачественное оштукатуривание механизированным способом из сухих растворных смесей, по камню и бетону толщиной слоя 20 мм стен</t>
  </si>
  <si>
    <t>Проволочная</t>
  </si>
  <si>
    <t>Стены без каркаса</t>
  </si>
  <si>
    <t>Натягивание и обмазка</t>
  </si>
  <si>
    <t>15-02-036-01</t>
  </si>
  <si>
    <t>Штукатурка по сетке без устройства каркаса: улучшенная стен</t>
  </si>
  <si>
    <t>Каркас изоляции</t>
  </si>
  <si>
    <t>Сетка по проекту</t>
  </si>
  <si>
    <t>Плоские и криволинейные поверхности</t>
  </si>
  <si>
    <t>Каркас из сетки</t>
  </si>
  <si>
    <t>Изоляционные работы</t>
  </si>
  <si>
    <t>26-01-048-04</t>
  </si>
  <si>
    <t>Устройство на плоских и криволинейных поверхностях каркаса изоляции: из сетки</t>
  </si>
  <si>
    <t>Дорожное покрытие</t>
  </si>
  <si>
    <t>Металлическая</t>
  </si>
  <si>
    <t>Цементобетонное покрытие</t>
  </si>
  <si>
    <t>Укладка</t>
  </si>
  <si>
    <t>27-06-009-01</t>
  </si>
  <si>
    <t>Укладка металлической сетки в цементобетонное дорожное покрытие</t>
  </si>
  <si>
    <t>1000 м2</t>
  </si>
  <si>
    <t>Дорожное ограждение</t>
  </si>
  <si>
    <t>Ямы, столбы, окраска, навеска</t>
  </si>
  <si>
    <t>27-09-001-06</t>
  </si>
  <si>
    <t>Устройство ограждений: из сетки</t>
  </si>
  <si>
    <t>Кирпич и бетон</t>
  </si>
  <si>
    <t>Раствор</t>
  </si>
  <si>
    <t>Ремонтное основание</t>
  </si>
  <si>
    <t>ГЭСНр, ФСНБ-2022</t>
  </si>
  <si>
    <t>61-04-003-01</t>
  </si>
  <si>
    <t>Устройство основания под штукатурку из металлической сетки: по кирпичным и бетонным поверхностям</t>
  </si>
  <si>
    <t>Стены и перегородки по каркасу</t>
  </si>
  <si>
    <t>Обмазка раствором</t>
  </si>
  <si>
    <t>61-04-003-05</t>
  </si>
  <si>
    <t>Устройство основания под штукатурку из металлической сетки по каркасу с обмазкой раствором: стен и перегородок</t>
  </si>
  <si>
    <t>Стеклотканевая</t>
  </si>
  <si>
    <t>Готовое основание</t>
  </si>
  <si>
    <t>Наклеивание</t>
  </si>
  <si>
    <t>61-04-006-01</t>
  </si>
  <si>
    <t>Наклеивание сетки штукатурной стеклотканевой по готовому основанию</t>
  </si>
  <si>
    <t>Защита фасада</t>
  </si>
  <si>
    <t>Улавливающая металлическая</t>
  </si>
  <si>
    <t>Фасад</t>
  </si>
  <si>
    <t>Рамка и кронштейны</t>
  </si>
  <si>
    <t>63-04-001-01</t>
  </si>
  <si>
    <t>Устройство улавливающей (предохранительной) металлической сетки на фасадах зданий</t>
  </si>
  <si>
    <t>Снятие</t>
  </si>
  <si>
    <t>Разборка</t>
  </si>
  <si>
    <t>63-04-001-02</t>
  </si>
  <si>
    <t>Разборка улавливающей (предохранительной) металлической сетки на фасадах зданий</t>
  </si>
  <si>
    <t>Спортивное ограждение</t>
  </si>
  <si>
    <t>Существующее ограждение</t>
  </si>
  <si>
    <t>Снятие старой, крепление новой</t>
  </si>
  <si>
    <t>Замена</t>
  </si>
  <si>
    <t>68-03-003-01</t>
  </si>
  <si>
    <t>Смена отдельных частей металлического ограждения спортивных площадок: сетки</t>
  </si>
  <si>
    <t>м2</t>
  </si>
  <si>
    <t>Монтаж сетки: объём и материалы</t>
  </si>
  <si>
    <t>Учебный пример, исходная площадь условная</t>
  </si>
  <si>
    <t>Площадь поверхности из ВОР</t>
  </si>
  <si>
    <t>м²</t>
  </si>
  <si>
    <t>ГЭСН 15-02-033-03</t>
  </si>
  <si>
    <t>Без каркаса; крепление дюбель-гвоздями</t>
  </si>
  <si>
    <t>Площадь в измерителе нормы</t>
  </si>
  <si>
    <t>Измеритель выбранной нормы, не запас полотна</t>
  </si>
  <si>
    <t>Объём в строке сметы</t>
  </si>
  <si>
    <t>ед. по 100 м²</t>
  </si>
  <si>
    <t>Площадь поверхности / измеритель</t>
  </si>
  <si>
    <t>Ресурс</t>
  </si>
  <si>
    <t>Расход на 100 м²</t>
  </si>
  <si>
    <t>Единица ресурса</t>
  </si>
  <si>
    <t>Код ресурса</t>
  </si>
  <si>
    <t>Сетка проволочная тканая</t>
  </si>
  <si>
    <t>08.1.02.17-0173</t>
  </si>
  <si>
    <t>100 шт.</t>
  </si>
  <si>
    <t>01.7.15.07-0082</t>
  </si>
  <si>
    <t>Шайбы</t>
  </si>
  <si>
    <t>кг</t>
  </si>
  <si>
    <t>01.7.15.11-0022</t>
  </si>
  <si>
    <t>Штук в единице ресурса дюбелей</t>
  </si>
  <si>
    <t>шт.</t>
  </si>
  <si>
    <t>Результат</t>
  </si>
  <si>
    <t>На весь объём</t>
  </si>
  <si>
    <t>Единица</t>
  </si>
  <si>
    <t>Норма</t>
  </si>
  <si>
    <t>Как считается</t>
  </si>
  <si>
    <t>Расход сетки</t>
  </si>
  <si>
    <t>Расход × объём нормы</t>
  </si>
  <si>
    <t>Дюбель-гвозди в штуках</t>
  </si>
  <si>
    <t>Единицы ресурса × 100</t>
  </si>
  <si>
    <t>Расход шайб</t>
  </si>
  <si>
    <t>Расход полотна не заменяет площадь работы. Не прибавляйте повторно запас, уже учтённый расходом нормы.</t>
  </si>
  <si>
    <t>ФЕР ФСНБ-2020: базисный уровень цен 2001 г.</t>
  </si>
  <si>
    <t>Отдельная иллюстрация по ФЕР 15-02-033-03, без индексов, НР, СП, непредвиденных и НДС. Текущая стоимость не рассчитана.</t>
  </si>
  <si>
    <t>Элемент прямых затрат</t>
  </si>
  <si>
    <t>На 100 м², руб.</t>
  </si>
  <si>
    <t>На весь объём, руб.</t>
  </si>
  <si>
    <t>Оплата труда</t>
  </si>
  <si>
    <t>ФЕР 15-02-033-03</t>
  </si>
  <si>
    <t>Таблица ФЕР</t>
  </si>
  <si>
    <t>Эксплуатация машин</t>
  </si>
  <si>
    <t>Материалы</t>
  </si>
  <si>
    <t>Прямые затраты</t>
  </si>
  <si>
    <t>Измените только жёлтую ячейку B3</t>
  </si>
  <si>
    <t>Формулы пересчитываются при открытии Excel</t>
  </si>
  <si>
    <t>Нормы и исходные данные расчёта</t>
  </si>
  <si>
    <t>Документ или данные</t>
  </si>
  <si>
    <t>База и таблица</t>
  </si>
  <si>
    <t>Что подтверждает</t>
  </si>
  <si>
    <t>Ссылка</t>
  </si>
  <si>
    <t>Приказ Минстроя России от 30.12.2021 № 1046/пр</t>
  </si>
  <si>
    <t>ФСНБ-2022</t>
  </si>
  <si>
    <t>Утверждение сметных нормативов; приказы и приложения с изменениями</t>
  </si>
  <si>
    <t>https://minstroyrf.gov.ru/trades/tsenoobrazovanie/</t>
  </si>
  <si>
    <t>ФСНБ-2022, таблица 15-02-033</t>
  </si>
  <si>
    <t>Измеритель 100 м²; расход сетки 108 м², дюбелей 20 по 100 шт., шайб 1,98 кг</t>
  </si>
  <si>
    <t>https://smetrix.ru/spravochnik/gesn-2022/15-02-033/#15-02-033-03</t>
  </si>
  <si>
    <t>ФСНБ-2020, таблица 15-02-033</t>
  </si>
  <si>
    <t>Прямые затраты и части цены в базисном уровне цен 2001 г.; ресурсы ФЕР относятся к своей базе</t>
  </si>
  <si>
    <t>https://smetrix.ru/spravochnik/fer/15-02-033/#15-02-033-03</t>
  </si>
  <si>
    <t>Исходная площадь</t>
  </si>
  <si>
    <t>Учебная ВОР</t>
  </si>
  <si>
    <t>180 м²; исходная площадь условная, расход ресурсов определяется нормой</t>
  </si>
  <si>
    <t/>
  </si>
  <si>
    <t>Выбор нормы</t>
  </si>
  <si>
    <t>Таблицы ФСНБ-2022 и ФСНБ-2020</t>
  </si>
  <si>
    <t>Для каждой строки на листе «Выбор» дана ссылка на соответствующую таблицу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</si>
</sst>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#"/>
    <numFmt numFmtId="166" formatCode="#,##0.000"/>
  </numFmts>
  <fonts count="5" x14ac:knownFonts="1">
    <font>
      <color theme="1"/>
      <family val="2"/>
      <scheme val="minor"/>
      <sz val="11"/>
      <name val="Calibri"/>
    </font>
    <font>
      <b/>
      <color rgb="51382C"/>
      <sz val="14"/>
      <name val="Arial"/>
    </font>
    <font>
      <color rgb="29221E"/>
      <sz val="10"/>
      <name val="Arial"/>
    </font>
    <font>
      <b/>
      <color rgb="FFFFFF"/>
      <sz val="10"/>
      <name val="Arial"/>
    </font>
    <font>
      <b/>
      <color rgb="29221E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1382C"/>
      </patternFill>
    </fill>
    <fill>
      <patternFill patternType="solid">
        <fgColor rgb="FFF0C2"/>
      </patternFill>
    </fill>
  </fills>
  <borders count="2">
    <border>
      <left/>
      <right/>
      <top/>
      <bottom/>
      <diagonal/>
    </border>
    <border>
      <left/>
      <right/>
      <top style="thin">
        <color rgb="DED7D1"/>
      </top>
      <bottom style="thin">
        <color rgb="DED7D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165" fontId="0" fillId="0" borderId="0" xfId="0" applyNumberFormat="1"/>
    <xf numFmtId="165" fontId="1" fillId="0" borderId="0" xfId="0" applyNumberFormat="1" applyFont="1" applyAlignment="1">
      <alignment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1" fillId="0" borderId="0" xfId="0" applyNumberFormat="1" applyFont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fer/15-02-033/#15-02-033-03" TargetMode="External"/><Relationship Id="rId2" Type="http://schemas.openxmlformats.org/officeDocument/2006/relationships/hyperlink" Target="https://smetrix.ru/spravochnik/gesn-2022/06-03-004/#06-03-004-14" TargetMode="External"/><Relationship Id="rId3" Type="http://schemas.openxmlformats.org/officeDocument/2006/relationships/hyperlink" Target="https://smetrix.ru/spravochnik/gesn-2022/06-23-003/#06-23-003-01" TargetMode="External"/><Relationship Id="rId4" Type="http://schemas.openxmlformats.org/officeDocument/2006/relationships/hyperlink" Target="https://smetrix.ru/spravochnik/gesn-2022/06-24-003/#06-24-003-01" TargetMode="External"/><Relationship Id="rId5" Type="http://schemas.openxmlformats.org/officeDocument/2006/relationships/hyperlink" Target="https://smetrix.ru/spravochnik/gesn-2022/06-24-003/#06-24-003-05" TargetMode="External"/><Relationship Id="rId6" Type="http://schemas.openxmlformats.org/officeDocument/2006/relationships/hyperlink" Target="https://smetrix.ru/spravochnik/gesn-2022/06-24-003/#06-24-003-06" TargetMode="External"/><Relationship Id="rId7" Type="http://schemas.openxmlformats.org/officeDocument/2006/relationships/hyperlink" Target="https://smetrix.ru/spravochnik/gesn-2022/07-01-054/#07-01-054-08" TargetMode="External"/><Relationship Id="rId8" Type="http://schemas.openxmlformats.org/officeDocument/2006/relationships/hyperlink" Target="https://smetrix.ru/spravochnik/gesn-2022/08-02-007/#08-02-007-01" TargetMode="External"/><Relationship Id="rId9" Type="http://schemas.openxmlformats.org/officeDocument/2006/relationships/hyperlink" Target="https://smetrix.ru/spravochnik/gesn-2022/08-02-007/#08-02-007-04" TargetMode="External"/><Relationship Id="rId10" Type="http://schemas.openxmlformats.org/officeDocument/2006/relationships/hyperlink" Target="https://smetrix.ru/spravochnik/gesn-2022/08-07-006/#08-07-006-01" TargetMode="External"/><Relationship Id="rId11" Type="http://schemas.openxmlformats.org/officeDocument/2006/relationships/hyperlink" Target="https://smetrix.ru/spravochnik/gesn-2022/11-01-060/#11-01-060-01" TargetMode="External"/><Relationship Id="rId12" Type="http://schemas.openxmlformats.org/officeDocument/2006/relationships/hyperlink" Target="https://smetrix.ru/spravochnik/gesn-2022/15-01-080/#15-01-080-01" TargetMode="External"/><Relationship Id="rId13" Type="http://schemas.openxmlformats.org/officeDocument/2006/relationships/hyperlink" Target="https://smetrix.ru/spravochnik/gesn-2022/15-02-027/#15-02-027-01" TargetMode="External"/><Relationship Id="rId14" Type="http://schemas.openxmlformats.org/officeDocument/2006/relationships/hyperlink" Target="https://smetrix.ru/spravochnik/gesn-2022/15-02-033/#15-02-033-03" TargetMode="External"/><Relationship Id="rId15" Type="http://schemas.openxmlformats.org/officeDocument/2006/relationships/hyperlink" Target="https://smetrix.ru/spravochnik/gesn-2022/15-02-036/#15-02-036-01" TargetMode="External"/><Relationship Id="rId16" Type="http://schemas.openxmlformats.org/officeDocument/2006/relationships/hyperlink" Target="https://smetrix.ru/spravochnik/gesn-2022/26-01-048/#26-01-048-04" TargetMode="External"/><Relationship Id="rId17" Type="http://schemas.openxmlformats.org/officeDocument/2006/relationships/hyperlink" Target="https://smetrix.ru/spravochnik/gesn-2022/27-06-009/#27-06-009-01" TargetMode="External"/><Relationship Id="rId18" Type="http://schemas.openxmlformats.org/officeDocument/2006/relationships/hyperlink" Target="https://smetrix.ru/spravochnik/gesn-2022/27-09-001/#27-09-001-06" TargetMode="External"/><Relationship Id="rId19" Type="http://schemas.openxmlformats.org/officeDocument/2006/relationships/hyperlink" Target="https://smetrix.ru/spravochnik/gesnr-2022/61-04-003/#61-04-003-01" TargetMode="External"/><Relationship Id="rId20" Type="http://schemas.openxmlformats.org/officeDocument/2006/relationships/hyperlink" Target="https://smetrix.ru/spravochnik/gesnr-2022/61-04-003/#61-04-003-05" TargetMode="External"/><Relationship Id="rId21" Type="http://schemas.openxmlformats.org/officeDocument/2006/relationships/hyperlink" Target="https://smetrix.ru/spravochnik/gesnr-2022/61-04-006/#61-04-006-01" TargetMode="External"/><Relationship Id="rId22" Type="http://schemas.openxmlformats.org/officeDocument/2006/relationships/hyperlink" Target="https://smetrix.ru/spravochnik/gesnr-2022/63-04-001/#63-04-001-01" TargetMode="External"/><Relationship Id="rId23" Type="http://schemas.openxmlformats.org/officeDocument/2006/relationships/hyperlink" Target="https://smetrix.ru/spravochnik/gesnr-2022/63-04-001/#63-04-001-02" TargetMode="External"/><Relationship Id="rId24" Type="http://schemas.openxmlformats.org/officeDocument/2006/relationships/hyperlink" Target="https://smetrix.ru/spravochnik/gesnr-2022/68-03-003/#68-03-003-0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15-02-033/#15-02-033-03" TargetMode="External"/><Relationship Id="rId2" Type="http://schemas.openxmlformats.org/officeDocument/2006/relationships/hyperlink" Target="https://smetrix.ru/spravochnik/gesn-2022/15-02-033/#15-02-033-03" TargetMode="External"/><Relationship Id="rId3" Type="http://schemas.openxmlformats.org/officeDocument/2006/relationships/hyperlink" Target="https://smetrix.ru/spravochnik/gesn-2022/15-02-033/#15-02-033-03" TargetMode="External"/><Relationship Id="rId4" Type="http://schemas.openxmlformats.org/officeDocument/2006/relationships/hyperlink" Target="https://smetrix.ru/spravochnik/fer/15-02-033/#15-02-033-03" TargetMode="External"/><Relationship Id="rId5" Type="http://schemas.openxmlformats.org/officeDocument/2006/relationships/hyperlink" Target="https://smetrix.ru/spravochnik/fer/15-02-033/#15-02-033-03" TargetMode="External"/><Relationship Id="rId6" Type="http://schemas.openxmlformats.org/officeDocument/2006/relationships/hyperlink" Target="https://smetrix.ru/spravochnik/fer/15-02-033/#15-02-033-03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Relationship Id="rId2" Type="http://schemas.openxmlformats.org/officeDocument/2006/relationships/hyperlink" Target="https://smetrix.ru/spravochnik/gesn-2022/15-02-033/#15-02-033-03" TargetMode="External"/><Relationship Id="rId3" Type="http://schemas.openxmlformats.org/officeDocument/2006/relationships/hyperlink" Target="https://smetrix.ru/spravochnik/fer/15-02-033/#15-02-033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2" width="23" customWidth="1"/>
    <col min="3" max="3" width="35" customWidth="1"/>
    <col min="4" max="4" width="36" customWidth="1"/>
    <col min="5" max="5" width="23" customWidth="1"/>
    <col min="6" max="6" width="21" customWidth="1"/>
    <col min="7" max="7" width="20" customWidth="1"/>
    <col min="8" max="8" width="60" customWidth="1"/>
    <col min="9" max="9" width="15" customWidth="1"/>
    <col min="10" max="10" width="20" customWidth="1"/>
    <col min="11" max="11" width="15" customWidth="1"/>
  </cols>
  <sheetData>
    <row r="2" ht="27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6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ht="30" customHeight="1" spans="1:1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ht="64" customHeight="1" spans="1:11" x14ac:dyDescent="0.25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  <c r="J6" s="2" t="s">
        <v>22</v>
      </c>
      <c r="K6" s="4">
        <v>46300</v>
      </c>
    </row>
    <row r="7" ht="64" customHeight="1" spans="1:1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22</v>
      </c>
      <c r="K7" s="4">
        <v>46300</v>
      </c>
    </row>
    <row r="8" ht="64" customHeight="1" spans="1:1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27</v>
      </c>
      <c r="F8" s="2" t="s">
        <v>28</v>
      </c>
      <c r="G8" s="2" t="s">
        <v>36</v>
      </c>
      <c r="H8" s="2" t="s">
        <v>37</v>
      </c>
      <c r="I8" s="2" t="s">
        <v>31</v>
      </c>
      <c r="J8" s="2" t="s">
        <v>22</v>
      </c>
      <c r="K8" s="4">
        <v>46300</v>
      </c>
    </row>
    <row r="9" ht="64" customHeight="1" spans="1:11" x14ac:dyDescent="0.25">
      <c r="A9" s="2" t="s">
        <v>32</v>
      </c>
      <c r="B9" s="2" t="s">
        <v>33</v>
      </c>
      <c r="C9" s="2" t="s">
        <v>38</v>
      </c>
      <c r="D9" s="2" t="s">
        <v>35</v>
      </c>
      <c r="E9" s="2" t="s">
        <v>27</v>
      </c>
      <c r="F9" s="2" t="s">
        <v>28</v>
      </c>
      <c r="G9" s="2" t="s">
        <v>39</v>
      </c>
      <c r="H9" s="2" t="s">
        <v>40</v>
      </c>
      <c r="I9" s="2" t="s">
        <v>31</v>
      </c>
      <c r="J9" s="2" t="s">
        <v>22</v>
      </c>
      <c r="K9" s="4">
        <v>46300</v>
      </c>
    </row>
    <row r="10" ht="64" customHeight="1" spans="1:11" x14ac:dyDescent="0.25">
      <c r="A10" s="2" t="s">
        <v>32</v>
      </c>
      <c r="B10" s="2" t="s">
        <v>33</v>
      </c>
      <c r="C10" s="2" t="s">
        <v>41</v>
      </c>
      <c r="D10" s="2" t="s">
        <v>35</v>
      </c>
      <c r="E10" s="2" t="s">
        <v>27</v>
      </c>
      <c r="F10" s="2" t="s">
        <v>28</v>
      </c>
      <c r="G10" s="2" t="s">
        <v>42</v>
      </c>
      <c r="H10" s="2" t="s">
        <v>43</v>
      </c>
      <c r="I10" s="2" t="s">
        <v>31</v>
      </c>
      <c r="J10" s="2" t="s">
        <v>22</v>
      </c>
      <c r="K10" s="4">
        <v>46300</v>
      </c>
    </row>
    <row r="11" ht="64" customHeight="1" spans="1:11" x14ac:dyDescent="0.25">
      <c r="A11" s="2" t="s">
        <v>32</v>
      </c>
      <c r="B11" s="2" t="s">
        <v>33</v>
      </c>
      <c r="C11" s="2" t="s">
        <v>44</v>
      </c>
      <c r="D11" s="2" t="s">
        <v>35</v>
      </c>
      <c r="E11" s="2" t="s">
        <v>27</v>
      </c>
      <c r="F11" s="2" t="s">
        <v>28</v>
      </c>
      <c r="G11" s="2" t="s">
        <v>45</v>
      </c>
      <c r="H11" s="2" t="s">
        <v>46</v>
      </c>
      <c r="I11" s="2" t="s">
        <v>31</v>
      </c>
      <c r="J11" s="2" t="s">
        <v>22</v>
      </c>
      <c r="K11" s="4">
        <v>46300</v>
      </c>
    </row>
    <row r="12" ht="64" customHeight="1" spans="1:1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28</v>
      </c>
      <c r="G12" s="2" t="s">
        <v>52</v>
      </c>
      <c r="H12" s="2" t="s">
        <v>53</v>
      </c>
      <c r="I12" s="2" t="s">
        <v>54</v>
      </c>
      <c r="J12" s="2" t="s">
        <v>22</v>
      </c>
      <c r="K12" s="4">
        <v>46300</v>
      </c>
    </row>
    <row r="13" ht="64" customHeight="1" spans="1:11" x14ac:dyDescent="0.25">
      <c r="A13" s="2" t="s">
        <v>55</v>
      </c>
      <c r="B13" s="2" t="s">
        <v>24</v>
      </c>
      <c r="C13" s="2" t="s">
        <v>56</v>
      </c>
      <c r="D13" s="2" t="s">
        <v>25</v>
      </c>
      <c r="E13" s="2" t="s">
        <v>27</v>
      </c>
      <c r="F13" s="2" t="s">
        <v>28</v>
      </c>
      <c r="G13" s="2" t="s">
        <v>57</v>
      </c>
      <c r="H13" s="2" t="s">
        <v>58</v>
      </c>
      <c r="I13" s="2" t="s">
        <v>31</v>
      </c>
      <c r="J13" s="2" t="s">
        <v>22</v>
      </c>
      <c r="K13" s="4">
        <v>46300</v>
      </c>
    </row>
    <row r="14" ht="64" customHeight="1" spans="1:11" x14ac:dyDescent="0.25">
      <c r="A14" s="2" t="s">
        <v>55</v>
      </c>
      <c r="B14" s="2" t="s">
        <v>59</v>
      </c>
      <c r="C14" s="2" t="s">
        <v>60</v>
      </c>
      <c r="D14" s="2" t="s">
        <v>61</v>
      </c>
      <c r="E14" s="2" t="s">
        <v>27</v>
      </c>
      <c r="F14" s="2" t="s">
        <v>28</v>
      </c>
      <c r="G14" s="2" t="s">
        <v>62</v>
      </c>
      <c r="H14" s="2" t="s">
        <v>63</v>
      </c>
      <c r="I14" s="2" t="s">
        <v>54</v>
      </c>
      <c r="J14" s="2" t="s">
        <v>22</v>
      </c>
      <c r="K14" s="4">
        <v>46300</v>
      </c>
    </row>
    <row r="15" ht="64" customHeight="1" spans="1:11" x14ac:dyDescent="0.25">
      <c r="A15" s="2" t="s">
        <v>64</v>
      </c>
      <c r="B15" s="2" t="s">
        <v>65</v>
      </c>
      <c r="C15" s="2" t="s">
        <v>66</v>
      </c>
      <c r="D15" s="2" t="s">
        <v>67</v>
      </c>
      <c r="E15" s="2" t="s">
        <v>68</v>
      </c>
      <c r="F15" s="2" t="s">
        <v>28</v>
      </c>
      <c r="G15" s="2" t="s">
        <v>69</v>
      </c>
      <c r="H15" s="2" t="s">
        <v>70</v>
      </c>
      <c r="I15" s="2" t="s">
        <v>21</v>
      </c>
      <c r="J15" s="2" t="s">
        <v>22</v>
      </c>
      <c r="K15" s="4">
        <v>46300</v>
      </c>
    </row>
    <row r="16" ht="64" customHeight="1" spans="1:11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27</v>
      </c>
      <c r="F16" s="2" t="s">
        <v>28</v>
      </c>
      <c r="G16" s="2" t="s">
        <v>75</v>
      </c>
      <c r="H16" s="2" t="s">
        <v>76</v>
      </c>
      <c r="I16" s="2" t="s">
        <v>21</v>
      </c>
      <c r="J16" s="2" t="s">
        <v>22</v>
      </c>
      <c r="K16" s="4">
        <v>46300</v>
      </c>
    </row>
    <row r="17" ht="64" customHeight="1" spans="1:11" x14ac:dyDescent="0.25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28</v>
      </c>
      <c r="G17" s="2" t="s">
        <v>82</v>
      </c>
      <c r="H17" s="2" t="s">
        <v>83</v>
      </c>
      <c r="I17" s="2" t="s">
        <v>21</v>
      </c>
      <c r="J17" s="2" t="s">
        <v>22</v>
      </c>
      <c r="K17" s="4">
        <v>46300</v>
      </c>
    </row>
    <row r="18" ht="64" customHeight="1" spans="1:11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28</v>
      </c>
      <c r="G18" s="2" t="s">
        <v>89</v>
      </c>
      <c r="H18" s="2" t="s">
        <v>90</v>
      </c>
      <c r="I18" s="2" t="s">
        <v>21</v>
      </c>
      <c r="J18" s="2" t="s">
        <v>22</v>
      </c>
      <c r="K18" s="4">
        <v>46300</v>
      </c>
    </row>
    <row r="19" ht="64" customHeight="1" spans="1:11" x14ac:dyDescent="0.25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28</v>
      </c>
      <c r="G19" s="2" t="s">
        <v>19</v>
      </c>
      <c r="H19" s="2" t="s">
        <v>20</v>
      </c>
      <c r="I19" s="2" t="s">
        <v>21</v>
      </c>
      <c r="J19" s="2" t="s">
        <v>22</v>
      </c>
      <c r="K19" s="4">
        <v>46300</v>
      </c>
    </row>
    <row r="20" ht="64" customHeight="1" spans="1:11" x14ac:dyDescent="0.25">
      <c r="A20" s="2" t="s">
        <v>84</v>
      </c>
      <c r="B20" s="2" t="s">
        <v>91</v>
      </c>
      <c r="C20" s="2" t="s">
        <v>92</v>
      </c>
      <c r="D20" s="2" t="s">
        <v>93</v>
      </c>
      <c r="E20" s="2" t="s">
        <v>88</v>
      </c>
      <c r="F20" s="2" t="s">
        <v>28</v>
      </c>
      <c r="G20" s="2" t="s">
        <v>94</v>
      </c>
      <c r="H20" s="2" t="s">
        <v>95</v>
      </c>
      <c r="I20" s="2" t="s">
        <v>21</v>
      </c>
      <c r="J20" s="2" t="s">
        <v>22</v>
      </c>
      <c r="K20" s="4">
        <v>46300</v>
      </c>
    </row>
    <row r="21" ht="64" customHeight="1" spans="1:11" x14ac:dyDescent="0.25">
      <c r="A21" s="2" t="s">
        <v>96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28</v>
      </c>
      <c r="G21" s="2" t="s">
        <v>101</v>
      </c>
      <c r="H21" s="2" t="s">
        <v>102</v>
      </c>
      <c r="I21" s="2" t="s">
        <v>21</v>
      </c>
      <c r="J21" s="2" t="s">
        <v>22</v>
      </c>
      <c r="K21" s="4">
        <v>46300</v>
      </c>
    </row>
    <row r="22" ht="64" customHeight="1" spans="1:11" x14ac:dyDescent="0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27</v>
      </c>
      <c r="F22" s="2" t="s">
        <v>28</v>
      </c>
      <c r="G22" s="2" t="s">
        <v>107</v>
      </c>
      <c r="H22" s="2" t="s">
        <v>108</v>
      </c>
      <c r="I22" s="2" t="s">
        <v>109</v>
      </c>
      <c r="J22" s="2" t="s">
        <v>22</v>
      </c>
      <c r="K22" s="4">
        <v>46300</v>
      </c>
    </row>
    <row r="23" ht="64" customHeight="1" spans="1:11" x14ac:dyDescent="0.25">
      <c r="A23" s="2" t="s">
        <v>110</v>
      </c>
      <c r="B23" s="2" t="s">
        <v>48</v>
      </c>
      <c r="C23" s="2" t="s">
        <v>49</v>
      </c>
      <c r="D23" s="2" t="s">
        <v>111</v>
      </c>
      <c r="E23" s="2" t="s">
        <v>51</v>
      </c>
      <c r="F23" s="2" t="s">
        <v>28</v>
      </c>
      <c r="G23" s="2" t="s">
        <v>112</v>
      </c>
      <c r="H23" s="2" t="s">
        <v>113</v>
      </c>
      <c r="I23" s="2" t="s">
        <v>54</v>
      </c>
      <c r="J23" s="2" t="s">
        <v>22</v>
      </c>
      <c r="K23" s="4">
        <v>46300</v>
      </c>
    </row>
    <row r="24" ht="64" customHeight="1" spans="1:11" x14ac:dyDescent="0.25">
      <c r="A24" s="2" t="s">
        <v>13</v>
      </c>
      <c r="B24" s="2" t="s">
        <v>104</v>
      </c>
      <c r="C24" s="2" t="s">
        <v>114</v>
      </c>
      <c r="D24" s="2" t="s">
        <v>115</v>
      </c>
      <c r="E24" s="2" t="s">
        <v>116</v>
      </c>
      <c r="F24" s="2" t="s">
        <v>117</v>
      </c>
      <c r="G24" s="2" t="s">
        <v>118</v>
      </c>
      <c r="H24" s="2" t="s">
        <v>119</v>
      </c>
      <c r="I24" s="2" t="s">
        <v>21</v>
      </c>
      <c r="J24" s="2" t="s">
        <v>22</v>
      </c>
      <c r="K24" s="4">
        <v>46300</v>
      </c>
    </row>
    <row r="25" ht="64" customHeight="1" spans="1:11" x14ac:dyDescent="0.25">
      <c r="A25" s="2" t="s">
        <v>13</v>
      </c>
      <c r="B25" s="2" t="s">
        <v>104</v>
      </c>
      <c r="C25" s="2" t="s">
        <v>120</v>
      </c>
      <c r="D25" s="2" t="s">
        <v>121</v>
      </c>
      <c r="E25" s="2" t="s">
        <v>116</v>
      </c>
      <c r="F25" s="2" t="s">
        <v>117</v>
      </c>
      <c r="G25" s="2" t="s">
        <v>122</v>
      </c>
      <c r="H25" s="2" t="s">
        <v>123</v>
      </c>
      <c r="I25" s="2" t="s">
        <v>21</v>
      </c>
      <c r="J25" s="2" t="s">
        <v>22</v>
      </c>
      <c r="K25" s="4">
        <v>46300</v>
      </c>
    </row>
    <row r="26" ht="64" customHeight="1" spans="1:11" x14ac:dyDescent="0.25">
      <c r="A26" s="2" t="s">
        <v>13</v>
      </c>
      <c r="B26" s="2" t="s">
        <v>124</v>
      </c>
      <c r="C26" s="2" t="s">
        <v>125</v>
      </c>
      <c r="D26" s="2" t="s">
        <v>126</v>
      </c>
      <c r="E26" s="2" t="s">
        <v>116</v>
      </c>
      <c r="F26" s="2" t="s">
        <v>117</v>
      </c>
      <c r="G26" s="2" t="s">
        <v>127</v>
      </c>
      <c r="H26" s="2" t="s">
        <v>128</v>
      </c>
      <c r="I26" s="2" t="s">
        <v>21</v>
      </c>
      <c r="J26" s="2" t="s">
        <v>22</v>
      </c>
      <c r="K26" s="4">
        <v>46300</v>
      </c>
    </row>
    <row r="27" ht="64" customHeight="1" spans="1:11" x14ac:dyDescent="0.25">
      <c r="A27" s="2" t="s">
        <v>129</v>
      </c>
      <c r="B27" s="2" t="s">
        <v>130</v>
      </c>
      <c r="C27" s="2" t="s">
        <v>131</v>
      </c>
      <c r="D27" s="2" t="s">
        <v>132</v>
      </c>
      <c r="E27" s="2" t="s">
        <v>27</v>
      </c>
      <c r="F27" s="2" t="s">
        <v>117</v>
      </c>
      <c r="G27" s="2" t="s">
        <v>133</v>
      </c>
      <c r="H27" s="2" t="s">
        <v>134</v>
      </c>
      <c r="I27" s="2" t="s">
        <v>21</v>
      </c>
      <c r="J27" s="2" t="s">
        <v>22</v>
      </c>
      <c r="K27" s="4">
        <v>46300</v>
      </c>
    </row>
    <row r="28" ht="64" customHeight="1" spans="1:11" x14ac:dyDescent="0.25">
      <c r="A28" s="2" t="s">
        <v>129</v>
      </c>
      <c r="B28" s="2" t="s">
        <v>130</v>
      </c>
      <c r="C28" s="2" t="s">
        <v>131</v>
      </c>
      <c r="D28" s="2" t="s">
        <v>135</v>
      </c>
      <c r="E28" s="2" t="s">
        <v>136</v>
      </c>
      <c r="F28" s="2" t="s">
        <v>117</v>
      </c>
      <c r="G28" s="2" t="s">
        <v>137</v>
      </c>
      <c r="H28" s="2" t="s">
        <v>138</v>
      </c>
      <c r="I28" s="2" t="s">
        <v>21</v>
      </c>
      <c r="J28" s="2" t="s">
        <v>22</v>
      </c>
      <c r="K28" s="4">
        <v>46300</v>
      </c>
    </row>
    <row r="29" ht="64" customHeight="1" spans="1:11" x14ac:dyDescent="0.25">
      <c r="A29" s="2" t="s">
        <v>139</v>
      </c>
      <c r="B29" s="2" t="s">
        <v>48</v>
      </c>
      <c r="C29" s="2" t="s">
        <v>140</v>
      </c>
      <c r="D29" s="2" t="s">
        <v>141</v>
      </c>
      <c r="E29" s="2" t="s">
        <v>142</v>
      </c>
      <c r="F29" s="2" t="s">
        <v>117</v>
      </c>
      <c r="G29" s="2" t="s">
        <v>143</v>
      </c>
      <c r="H29" s="2" t="s">
        <v>144</v>
      </c>
      <c r="I29" s="2" t="s">
        <v>145</v>
      </c>
      <c r="J29" s="2" t="s">
        <v>22</v>
      </c>
      <c r="K29" s="4">
        <v>46300</v>
      </c>
    </row>
  </sheetData>
  <autoFilter ref="A5:K29"/>
  <mergeCells count="2">
    <mergeCell ref="A2:K2"/>
    <mergeCell ref="A3:K3"/>
  </mergeCells>
  <hyperlinks>
    <hyperlink ref="J6" r:id="rId1"/>
    <hyperlink ref="J7" r:id="rId2"/>
    <hyperlink ref="J8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  <hyperlink ref="J19" r:id="rId14"/>
    <hyperlink ref="J20" r:id="rId15"/>
    <hyperlink ref="J21" r:id="rId16"/>
    <hyperlink ref="J22" r:id="rId17"/>
    <hyperlink ref="J23" r:id="rId18"/>
    <hyperlink ref="J24" r:id="rId19"/>
    <hyperlink ref="J25" r:id="rId20"/>
    <hyperlink ref="J26" r:id="rId21"/>
    <hyperlink ref="J27" r:id="rId22"/>
    <hyperlink ref="J28" r:id="rId23"/>
    <hyperlink ref="J29" r:id="rId24"/>
  </hyperlinks>
  <pageMargins left="0.25" right="0.25" top="0.35" bottom="0.35" header="0.15" footer="0.15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20" style="5" customWidth="1"/>
    <col min="3" max="3" width="20" customWidth="1"/>
    <col min="4" max="4" width="25" customWidth="1"/>
    <col min="5" max="5" width="42" customWidth="1"/>
  </cols>
  <sheetData>
    <row r="1" ht="27" customHeight="1" spans="1:5" x14ac:dyDescent="0.25">
      <c r="A1" s="6" t="s">
        <v>146</v>
      </c>
      <c r="B1" s="6"/>
      <c r="C1" s="6"/>
      <c r="D1" s="6"/>
      <c r="E1" s="6"/>
    </row>
    <row r="2" ht="24" customHeight="1" spans="1:2" x14ac:dyDescent="0.25">
      <c r="A2" s="2" t="s">
        <v>147</v>
      </c>
      <c r="B2" s="5"/>
    </row>
    <row r="3" ht="24" customHeight="1" spans="1:5" x14ac:dyDescent="0.25">
      <c r="A3" s="2" t="s">
        <v>148</v>
      </c>
      <c r="B3" s="7">
        <v>180</v>
      </c>
      <c r="C3" s="2" t="s">
        <v>149</v>
      </c>
      <c r="D3" s="2" t="s">
        <v>150</v>
      </c>
      <c r="E3" s="2" t="s">
        <v>151</v>
      </c>
    </row>
    <row r="4" ht="24" customHeight="1" spans="1:5" x14ac:dyDescent="0.25">
      <c r="A4" s="2" t="s">
        <v>152</v>
      </c>
      <c r="B4" s="8">
        <v>100</v>
      </c>
      <c r="C4" s="2" t="s">
        <v>149</v>
      </c>
      <c r="E4" s="2" t="s">
        <v>153</v>
      </c>
    </row>
    <row r="5" ht="24" customHeight="1" spans="1:5" x14ac:dyDescent="0.25">
      <c r="A5" s="9" t="s">
        <v>154</v>
      </c>
      <c r="B5" s="10">
        <f>B3/B4</f>
        <v>1.8</v>
      </c>
      <c r="C5" s="9" t="s">
        <v>155</v>
      </c>
      <c r="E5" s="9" t="s">
        <v>156</v>
      </c>
    </row>
    <row r="7" ht="30" customHeight="1" spans="1:5" x14ac:dyDescent="0.25">
      <c r="A7" s="3" t="s">
        <v>157</v>
      </c>
      <c r="B7" s="11" t="s">
        <v>158</v>
      </c>
      <c r="C7" s="3" t="s">
        <v>159</v>
      </c>
      <c r="D7" s="3" t="s">
        <v>160</v>
      </c>
      <c r="E7" s="3" t="s">
        <v>11</v>
      </c>
    </row>
    <row r="8" ht="24" customHeight="1" spans="1:5" x14ac:dyDescent="0.25">
      <c r="A8" s="2" t="s">
        <v>161</v>
      </c>
      <c r="B8" s="8">
        <v>108</v>
      </c>
      <c r="C8" s="2" t="s">
        <v>149</v>
      </c>
      <c r="D8" s="2" t="s">
        <v>162</v>
      </c>
      <c r="E8" s="2" t="s">
        <v>150</v>
      </c>
    </row>
    <row r="9" ht="24" customHeight="1" spans="1:5" x14ac:dyDescent="0.25">
      <c r="A9" s="2" t="s">
        <v>16</v>
      </c>
      <c r="B9" s="8">
        <v>20</v>
      </c>
      <c r="C9" s="2" t="s">
        <v>163</v>
      </c>
      <c r="D9" s="2" t="s">
        <v>164</v>
      </c>
      <c r="E9" s="2" t="s">
        <v>150</v>
      </c>
    </row>
    <row r="10" ht="24" customHeight="1" spans="1:5" x14ac:dyDescent="0.25">
      <c r="A10" s="2" t="s">
        <v>165</v>
      </c>
      <c r="B10" s="8">
        <v>1.98</v>
      </c>
      <c r="C10" s="2" t="s">
        <v>166</v>
      </c>
      <c r="D10" s="2" t="s">
        <v>167</v>
      </c>
      <c r="E10" s="2" t="s">
        <v>150</v>
      </c>
    </row>
    <row r="11" ht="24" customHeight="1" spans="1:3" x14ac:dyDescent="0.25">
      <c r="A11" s="2" t="s">
        <v>168</v>
      </c>
      <c r="B11" s="8">
        <v>100</v>
      </c>
      <c r="C11" s="2" t="s">
        <v>169</v>
      </c>
    </row>
    <row r="13" ht="30" customHeight="1" spans="1:5" x14ac:dyDescent="0.25">
      <c r="A13" s="3" t="s">
        <v>170</v>
      </c>
      <c r="B13" s="11" t="s">
        <v>171</v>
      </c>
      <c r="C13" s="3" t="s">
        <v>172</v>
      </c>
      <c r="D13" s="3" t="s">
        <v>173</v>
      </c>
      <c r="E13" s="3" t="s">
        <v>174</v>
      </c>
    </row>
    <row r="14" ht="24" customHeight="1" spans="1:5" x14ac:dyDescent="0.25">
      <c r="A14" s="9" t="s">
        <v>175</v>
      </c>
      <c r="B14" s="10">
        <f>B8*$B$5</f>
        <v>194.4</v>
      </c>
      <c r="C14" s="9" t="s">
        <v>149</v>
      </c>
      <c r="D14" s="9" t="s">
        <v>150</v>
      </c>
      <c r="E14" s="9" t="s">
        <v>176</v>
      </c>
    </row>
    <row r="15" ht="24" customHeight="1" spans="1:5" x14ac:dyDescent="0.25">
      <c r="A15" s="2" t="s">
        <v>16</v>
      </c>
      <c r="B15" s="8">
        <f>B9*$B$5</f>
        <v>36</v>
      </c>
      <c r="C15" s="2" t="s">
        <v>163</v>
      </c>
      <c r="D15" s="2" t="s">
        <v>150</v>
      </c>
      <c r="E15" s="2" t="s">
        <v>176</v>
      </c>
    </row>
    <row r="16" ht="24" customHeight="1" spans="1:5" x14ac:dyDescent="0.25">
      <c r="A16" s="9" t="s">
        <v>177</v>
      </c>
      <c r="B16" s="10">
        <f>B15*B11</f>
        <v>3600</v>
      </c>
      <c r="C16" s="9" t="s">
        <v>169</v>
      </c>
      <c r="D16" s="9" t="s">
        <v>150</v>
      </c>
      <c r="E16" s="9" t="s">
        <v>178</v>
      </c>
    </row>
    <row r="17" ht="24" customHeight="1" spans="1:5" x14ac:dyDescent="0.25">
      <c r="A17" s="9" t="s">
        <v>179</v>
      </c>
      <c r="B17" s="12">
        <f>B10*$B$5</f>
        <v>3.564</v>
      </c>
      <c r="C17" s="9" t="s">
        <v>166</v>
      </c>
      <c r="D17" s="9" t="s">
        <v>150</v>
      </c>
      <c r="E17" s="9" t="s">
        <v>176</v>
      </c>
    </row>
    <row r="19" ht="28" customHeight="1" spans="1:5" x14ac:dyDescent="0.25">
      <c r="A19" s="13" t="s">
        <v>180</v>
      </c>
      <c r="B19" s="13"/>
      <c r="C19" s="13"/>
      <c r="D19" s="13"/>
      <c r="E19" s="13"/>
    </row>
    <row r="21" ht="27" customHeight="1" spans="1:5" x14ac:dyDescent="0.25">
      <c r="A21" s="6" t="s">
        <v>181</v>
      </c>
      <c r="B21" s="6"/>
      <c r="C21" s="6"/>
      <c r="D21" s="6"/>
      <c r="E21" s="6"/>
    </row>
    <row r="22" ht="30" customHeight="1" spans="1:5" x14ac:dyDescent="0.25">
      <c r="A22" s="13" t="s">
        <v>182</v>
      </c>
      <c r="B22" s="13"/>
      <c r="C22" s="13"/>
      <c r="D22" s="13"/>
      <c r="E22" s="13"/>
    </row>
    <row r="24" ht="30" customHeight="1" spans="1:5" x14ac:dyDescent="0.25">
      <c r="A24" s="3" t="s">
        <v>183</v>
      </c>
      <c r="B24" s="11" t="s">
        <v>184</v>
      </c>
      <c r="C24" s="3" t="s">
        <v>185</v>
      </c>
      <c r="D24" s="3" t="s">
        <v>173</v>
      </c>
      <c r="E24" s="3" t="s">
        <v>11</v>
      </c>
    </row>
    <row r="25" ht="24" customHeight="1" spans="1:5" x14ac:dyDescent="0.25">
      <c r="A25" s="2" t="s">
        <v>186</v>
      </c>
      <c r="B25" s="14">
        <v>245.26</v>
      </c>
      <c r="C25" s="14">
        <f>ROUND(B25*$B$5,2)</f>
        <v>441.47</v>
      </c>
      <c r="D25" s="2" t="s">
        <v>187</v>
      </c>
      <c r="E25" s="2" t="s">
        <v>188</v>
      </c>
    </row>
    <row r="26" ht="24" customHeight="1" spans="1:5" x14ac:dyDescent="0.25">
      <c r="A26" s="2" t="s">
        <v>189</v>
      </c>
      <c r="B26" s="14">
        <v>37.45</v>
      </c>
      <c r="C26" s="14">
        <f>ROUND(B26*$B$5,2)</f>
        <v>67.41</v>
      </c>
      <c r="D26" s="2" t="s">
        <v>187</v>
      </c>
      <c r="E26" s="2" t="s">
        <v>188</v>
      </c>
    </row>
    <row r="27" ht="24" customHeight="1" spans="1:5" x14ac:dyDescent="0.25">
      <c r="A27" s="2" t="s">
        <v>190</v>
      </c>
      <c r="B27" s="14">
        <v>4691.48</v>
      </c>
      <c r="C27" s="14">
        <f>ROUND(B27*$B$5,2)</f>
        <v>8444.66</v>
      </c>
      <c r="D27" s="2" t="s">
        <v>187</v>
      </c>
      <c r="E27" s="2" t="s">
        <v>188</v>
      </c>
    </row>
    <row r="28" ht="24" customHeight="1" spans="1:3" x14ac:dyDescent="0.25">
      <c r="A28" s="9" t="s">
        <v>191</v>
      </c>
      <c r="B28" s="15">
        <f>SUM(B25:B27)</f>
        <v>4974.19</v>
      </c>
      <c r="C28" s="15">
        <f>SUM(C25:C27)</f>
        <v>8953.539999999999</v>
      </c>
    </row>
    <row r="30" ht="24" customHeight="1" spans="1:5" x14ac:dyDescent="0.25">
      <c r="A30" s="2" t="s">
        <v>192</v>
      </c>
      <c r="B30" s="5"/>
      <c r="E30" s="2" t="s">
        <v>193</v>
      </c>
    </row>
  </sheetData>
  <mergeCells count="4">
    <mergeCell ref="A1:E1"/>
    <mergeCell ref="A19:E19"/>
    <mergeCell ref="A21:E21"/>
    <mergeCell ref="A22:E22"/>
  </mergeCells>
  <dataValidations count="1">
    <dataValidation type="decimal" operator="greaterThanOrEqual" showErrorMessage="1" errorTitle="Проверьте площадь" error="Введите число от нуля." sqref="B3">
      <formula1>0</formula1>
    </dataValidation>
  </dataValidations>
  <hyperlinks>
    <hyperlink ref="E8" r:id="rId1"/>
    <hyperlink ref="E9" r:id="rId2"/>
    <hyperlink ref="E10" r:id="rId3"/>
    <hyperlink ref="E25" r:id="rId4"/>
    <hyperlink ref="E26" r:id="rId5"/>
    <hyperlink ref="E27" r:id="rId6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9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29" customWidth="1"/>
    <col min="3" max="3" width="57" customWidth="1"/>
    <col min="4" max="4" width="65" customWidth="1"/>
    <col min="5" max="5" width="18" style="16" customWidth="1"/>
  </cols>
  <sheetData>
    <row r="2" ht="27" customHeight="1" spans="1:5" x14ac:dyDescent="0.25">
      <c r="A2" s="17" t="s">
        <v>194</v>
      </c>
      <c r="B2" s="17"/>
      <c r="C2" s="17"/>
      <c r="D2" s="17"/>
      <c r="E2" s="17"/>
    </row>
    <row r="4" ht="30" customHeight="1" spans="1:5" x14ac:dyDescent="0.25">
      <c r="A4" s="3" t="s">
        <v>195</v>
      </c>
      <c r="B4" s="3" t="s">
        <v>196</v>
      </c>
      <c r="C4" s="3" t="s">
        <v>197</v>
      </c>
      <c r="D4" s="3" t="s">
        <v>198</v>
      </c>
      <c r="E4" s="18" t="s">
        <v>12</v>
      </c>
    </row>
    <row r="5" ht="64" customHeight="1" spans="1:5" x14ac:dyDescent="0.25">
      <c r="A5" s="2" t="s">
        <v>199</v>
      </c>
      <c r="B5" s="2" t="s">
        <v>200</v>
      </c>
      <c r="C5" s="2" t="s">
        <v>201</v>
      </c>
      <c r="D5" s="2" t="s">
        <v>202</v>
      </c>
      <c r="E5" s="4">
        <v>46300</v>
      </c>
    </row>
    <row r="6" ht="64" customHeight="1" spans="1:5" x14ac:dyDescent="0.25">
      <c r="A6" s="2" t="s">
        <v>150</v>
      </c>
      <c r="B6" s="2" t="s">
        <v>203</v>
      </c>
      <c r="C6" s="2" t="s">
        <v>204</v>
      </c>
      <c r="D6" s="2" t="s">
        <v>205</v>
      </c>
      <c r="E6" s="4">
        <v>46300</v>
      </c>
    </row>
    <row r="7" ht="64" customHeight="1" spans="1:5" x14ac:dyDescent="0.25">
      <c r="A7" s="2" t="s">
        <v>187</v>
      </c>
      <c r="B7" s="2" t="s">
        <v>206</v>
      </c>
      <c r="C7" s="2" t="s">
        <v>207</v>
      </c>
      <c r="D7" s="2" t="s">
        <v>208</v>
      </c>
      <c r="E7" s="4">
        <v>46300</v>
      </c>
    </row>
    <row r="8" ht="64" customHeight="1" spans="1:5" x14ac:dyDescent="0.25">
      <c r="A8" s="2" t="s">
        <v>209</v>
      </c>
      <c r="B8" s="2" t="s">
        <v>210</v>
      </c>
      <c r="C8" s="2" t="s">
        <v>211</v>
      </c>
      <c r="D8" s="2" t="s">
        <v>212</v>
      </c>
      <c r="E8" s="4">
        <v>46300</v>
      </c>
    </row>
    <row r="9" ht="64" customHeight="1" spans="1:5" x14ac:dyDescent="0.25">
      <c r="A9" s="2" t="s">
        <v>213</v>
      </c>
      <c r="B9" s="2" t="s">
        <v>214</v>
      </c>
      <c r="C9" s="2" t="s">
        <v>215</v>
      </c>
      <c r="D9" s="2" t="s">
        <v>212</v>
      </c>
      <c r="E9" s="4">
        <v>46300</v>
      </c>
    </row>
  </sheetData>
  <mergeCells count="1">
    <mergeCell ref="A2:E2"/>
  </mergeCells>
  <hyperlinks>
    <hyperlink ref="D5" r:id="rId1"/>
    <hyperlink ref="D6" r:id="rId2"/>
    <hyperlink ref="D7" r:id="rId3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</vt:lpstr>
      <vt:lpstr>Расчёт 180 м²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