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Расчёт" state="visible" r:id="rId6"/>
    <sheet sheetId="4" name="Источники" state="visible" r:id="rId7"/>
  </sheets>
  <definedNames>
    <definedName name="_xlnm.Print_Area" localSheetId="0">'ВОР'!$A1:$M9</definedName>
    <definedName name="_xlnm.Print_Titles" localSheetId="0">'ВОР'!$1:$6</definedName>
    <definedName name="_xlnm.Print_Area" localSheetId="1">'Выбор'!$A1:$D14</definedName>
    <definedName name="_xlnm.Print_Titles" localSheetId="1">'Выбор'!$1:$6</definedName>
    <definedName name="_xlnm.Print_Area" localSheetId="2">'Расчёт'!$A1:$M24</definedName>
    <definedName name="_xlnm.Print_Titles" localSheetId="2">'Расчёт'!$1:$6</definedName>
    <definedName name="_xlnm.Print_Area" localSheetId="3">'Источники'!$A1:$D11</definedName>
    <definedName name="_xlnm.Print_Titles" localSheetId="3">'Источники'!$1:$6</definedName>
  </definedNames>
  <calcPr calcId="171027" fullCalcOnLoad="1"/>
</workbook>
</file>

<file path=xl/sharedStrings.xml><?xml version="1.0" encoding="utf-8"?>
<sst xmlns="http://schemas.openxmlformats.org/spreadsheetml/2006/main" count="161" uniqueCount="128">
  <si>
    <t>Ведомость: монтаж розеток в офисном помещении</t>
  </si>
  <si>
    <t>Жёлтые ячейки предназначены для ввода. Измените одиночные механизмы, рамки и число механизмов в рамке; количество и расчёт обновятся по формулам.</t>
  </si>
  <si>
    <t>Учебный пример. Проверка сметчиком. Количества условные; нормативные значения подписаны по базе.</t>
  </si>
  <si>
    <t>Объект</t>
  </si>
  <si>
    <t>Офисное помещение</t>
  </si>
  <si>
    <t>Дата</t>
  </si>
  <si>
    <t>Автор</t>
  </si>
  <si>
    <t/>
  </si>
  <si>
    <t>Проверил</t>
  </si>
  <si>
    <t>База и редакция</t>
  </si>
  <si>
    <t>Ценовая зона</t>
  </si>
  <si>
    <t>Квартал</t>
  </si>
  <si>
    <t>№</t>
  </si>
  <si>
    <t>Операция</t>
  </si>
  <si>
    <t>Исполнение</t>
  </si>
  <si>
    <t>Способ установки</t>
  </si>
  <si>
    <t>Единица изделия</t>
  </si>
  <si>
    <t>Одиночные механизмы</t>
  </si>
  <si>
    <t>Число рамок</t>
  </si>
  <si>
    <t>Механизмов в рамке</t>
  </si>
  <si>
    <t>Всего механизмов</t>
  </si>
  <si>
    <t>Подготовка гнёзд</t>
  </si>
  <si>
    <t>Коробки и комплектация</t>
  </si>
  <si>
    <t>Выбранный шифр ГЭСНм</t>
  </si>
  <si>
    <t>Примечание</t>
  </si>
  <si>
    <t>Монтаж штепсельных розеток</t>
  </si>
  <si>
    <t>Утопленного типа</t>
  </si>
  <si>
    <t>Скрытая проводка</t>
  </si>
  <si>
    <t>шт.</t>
  </si>
  <si>
    <t>Подготовлены</t>
  </si>
  <si>
    <t>Коробки отдельно от работы; проверить комплект</t>
  </si>
  <si>
    <t>08-03-591-09</t>
  </si>
  <si>
    <t>Независимые механизмы под общей рамкой</t>
  </si>
  <si>
    <t>Неутопленного типа</t>
  </si>
  <si>
    <t>Открытая проводка</t>
  </si>
  <si>
    <t>Проверить комплект поставки</t>
  </si>
  <si>
    <t>08-03-591-08</t>
  </si>
  <si>
    <t>Новый монтаж</t>
  </si>
  <si>
    <t>Выбор нормы по исполнению и операции</t>
  </si>
  <si>
    <t>Выбор проверяют по проекту и технологии. Общая рамка не является самостоятельным основанием для нормы на комбинированный блок.</t>
  </si>
  <si>
    <t>Условие или операция</t>
  </si>
  <si>
    <t>Шифр</t>
  </si>
  <si>
    <t>Измеритель</t>
  </si>
  <si>
    <t>Состав и проверка</t>
  </si>
  <si>
    <t>Неутопленная розетка, открытая проводка</t>
  </si>
  <si>
    <t>ГЭСНм08-03-591-08</t>
  </si>
  <si>
    <t>100 шт.</t>
  </si>
  <si>
    <t>Установка прибора, присоединение, опробование</t>
  </si>
  <si>
    <t>Утопленная розетка, скрытая проводка</t>
  </si>
  <si>
    <t>ГЭСНм08-03-591-09</t>
  </si>
  <si>
    <t>Установка коробки, прибора, присоединение, опробование</t>
  </si>
  <si>
    <t>Полугерметическая или герметическая розетка</t>
  </si>
  <si>
    <t>ГЭСНм08-03-591-10</t>
  </si>
  <si>
    <t>Входит изготовление и установка конструкций под приборы</t>
  </si>
  <si>
    <t>Трёхполюсная розетка</t>
  </si>
  <si>
    <t>ГЭСНм08-03-591-11</t>
  </si>
  <si>
    <t>Защитный контакт сам по себе не подтверждает применимость</t>
  </si>
  <si>
    <t>Три выключателя и одна скрытая розетка</t>
  </si>
  <si>
    <t>ГЭСНм08-03-591-12</t>
  </si>
  <si>
    <t>Комбинированный блок данного состава, не произвольный блок розеток</t>
  </si>
  <si>
    <t>Самостоятельный демонтаж выключателей, розеток</t>
  </si>
  <si>
    <t>ГЭСНр67-01-004-01</t>
  </si>
  <si>
    <t>Снятие приборов, аппаратов</t>
  </si>
  <si>
    <t>Смена розетки</t>
  </si>
  <si>
    <t>ГЭСНр67-01-009-02</t>
  </si>
  <si>
    <t>Снятие с отсоединением, установка новой с подсоединением, проверка</t>
  </si>
  <si>
    <t>Неразборное изделие</t>
  </si>
  <si>
    <t>Ручная проверка</t>
  </si>
  <si>
    <t>Решение по технической документации, без автоматического назначения нормы на блок</t>
  </si>
  <si>
    <t>Расчёт объёмов, труда и отдельная иллюстрация ФЕРм</t>
  </si>
  <si>
    <t>Труд: ГЭСНм ФСНБ-2022. Денежная таблица: ФЕРм ФСНБ-2020, базисный уровень цен 2001 года. Два подхода не складывают в одну смету.</t>
  </si>
  <si>
    <t>Шифр ГЭСНм</t>
  </si>
  <si>
    <t>База</t>
  </si>
  <si>
    <t>Количество, шт.</t>
  </si>
  <si>
    <t>Объём нормы</t>
  </si>
  <si>
    <t>Труд на 100 шт., чел.-ч</t>
  </si>
  <si>
    <t>Всего труда, чел.-ч</t>
  </si>
  <si>
    <t>ФСНБ-2022</t>
  </si>
  <si>
    <t>Всего труда рабочих</t>
  </si>
  <si>
    <t>ФЕРм ФСНБ-2020: прямые затраты в базисном уровне цен 2001 года</t>
  </si>
  <si>
    <t>Шифр ФЕРм</t>
  </si>
  <si>
    <t>Объём, 100 шт.</t>
  </si>
  <si>
    <t>ОЗП на 100 шт., руб.</t>
  </si>
  <si>
    <t>ЭМ на 100 шт., руб.</t>
  </si>
  <si>
    <t>МАТ на 100 шт., руб.</t>
  </si>
  <si>
    <t>ЗПМ внутри ЭМ на 100 шт., руб.</t>
  </si>
  <si>
    <t>ПЗ на 100 шт., руб.</t>
  </si>
  <si>
    <t>ОЗП на объём, руб.</t>
  </si>
  <si>
    <t>ЭМ на объём, руб.</t>
  </si>
  <si>
    <t>МАТ на объём, руб.</t>
  </si>
  <si>
    <t>ЗПМ внутри ЭМ на объём, руб.</t>
  </si>
  <si>
    <t>ПЗ на объём, руб.</t>
  </si>
  <si>
    <t>Сумма до округления</t>
  </si>
  <si>
    <t>Округлённая сумма</t>
  </si>
  <si>
    <t>ЗПМ входит в ЭМ. Итог двух монтажных строк не включает неучтённые изделия, текущие цены, НР, СП и последующие начисления.</t>
  </si>
  <si>
    <t>Проверка комплектации</t>
  </si>
  <si>
    <t>Количество</t>
  </si>
  <si>
    <t>Ед. изм.</t>
  </si>
  <si>
    <t>Что проверить</t>
  </si>
  <si>
    <t>Скрытые механизмы</t>
  </si>
  <si>
    <t>Исполнение и комплектность</t>
  </si>
  <si>
    <t>Открытые розетки</t>
  </si>
  <si>
    <t>Скрытые коробки</t>
  </si>
  <si>
    <t>Не повторять коробки в комплекте изделия</t>
  </si>
  <si>
    <t>Рамки</t>
  </si>
  <si>
    <t>По спецификации</t>
  </si>
  <si>
    <t>Число мест и совместимость с механизмами</t>
  </si>
  <si>
    <t>Источники и условия учебного расчёта</t>
  </si>
  <si>
    <t>Количество из учебного задания. Нормативные значения сохраняются при изменении количества. Базу и редакцию для реальной сметы выбирает сметчик.</t>
  </si>
  <si>
    <t>Документ или исходные данные</t>
  </si>
  <si>
    <t>Пункт или назначение</t>
  </si>
  <si>
    <t>Дата проверки</t>
  </si>
  <si>
    <t>Ссылка или пояснение</t>
  </si>
  <si>
    <t>ГЭСНм 81-03-08-2022, сборник 8</t>
  </si>
  <si>
    <t>Таблица 08-03-591: выбор, состав и труд; пункт 1.8.69: неучтённые розетки и коробки</t>
  </si>
  <si>
    <t>https://fgiscs.minstroyrf.ru/frsn/standard2022/doc/7bd9523b-a3a7-4f13-b105-72cdade1564a</t>
  </si>
  <si>
    <t>ГЭСНр ФСНБ-2022</t>
  </si>
  <si>
    <t>67-01-004-01: демонтаж; 67-01-009-02: смена</t>
  </si>
  <si>
    <t>Карточки норм в справочнике Сметрикс; проверить применимую редакцию</t>
  </si>
  <si>
    <t>ФЕРм ФСНБ-2020</t>
  </si>
  <si>
    <t>08-03-591-08 и 08-03-591-09: ОЗП, ЭМ, МАТ и ЗПМ на 100 шт.</t>
  </si>
  <si>
    <t>Базисный уровень цен 2001 года; без стоимости неучтённых изделий</t>
  </si>
  <si>
    <t>Учебные исходные количества</t>
  </si>
  <si>
    <t>12 одиночных скрытых механизмов; 4 рамки по 3; 8 открытых розеток</t>
  </si>
  <si>
    <t>Новый монтаж в офисном помещении; места установки подготовлены</t>
  </si>
  <si>
    <t>Границы расчёта</t>
  </si>
  <si>
    <t>Ценовая зона, квартал, стоимость изделий и начисления не заданы</t>
  </si>
  <si>
    <t>Текущий итог объекта не рассчитывается. Гипс, крепёж и другие ресурсы отдельно не пересчитываются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</si>
</sst>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0"/>
  </numFmts>
  <fonts count="4" x14ac:knownFonts="1">
    <font>
      <color theme="1"/>
      <family val="2"/>
      <scheme val="minor"/>
      <sz val="11"/>
      <name val="Calibri"/>
    </font>
    <font>
      <b/>
      <color rgb="FFFFFFFF"/>
      <sz val="15"/>
      <name val="Arial"/>
    </font>
    <font>
      <color rgb="FF302B27"/>
      <sz val="11"/>
      <name val="Arial"/>
    </font>
    <font>
      <b/>
      <color rgb="FFFFFFFF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594234"/>
      </patternFill>
    </fill>
    <fill>
      <patternFill patternType="solid">
        <fgColor rgb="FFFFEBC5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D5C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2" fillId="3" borderId="1" xfId="0" applyNumberFormat="1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" fontId="2" fillId="3" borderId="1" xfId="0" applyNumberFormat="1" applyFont="1" applyFill="1" applyBorder="1" applyAlignment="1" applyProtection="1">
      <alignment vertical="center" wrapText="1"/>
      <protection locked="0"/>
    </xf>
    <xf numFmtId="1" fontId="2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2" customWidth="1"/>
    <col min="3" max="3" width="24" customWidth="1"/>
    <col min="4" max="4" width="20" customWidth="1"/>
    <col min="5" max="7" width="12" customWidth="1"/>
    <col min="8" max="9" width="15" customWidth="1"/>
    <col min="10" max="10" width="22" customWidth="1"/>
    <col min="11" max="11" width="28" customWidth="1"/>
    <col min="12" max="12" width="20" customWidth="1"/>
    <col min="13" max="13" width="30" customWidth="1"/>
  </cols>
  <sheetData>
    <row r="1" ht="30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2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8" x14ac:dyDescent="0.25">
      <c r="A4" s="2" t="s">
        <v>3</v>
      </c>
      <c r="B4" s="3" t="s">
        <v>4</v>
      </c>
      <c r="C4" s="2" t="s">
        <v>5</v>
      </c>
      <c r="D4" s="4">
        <v>46300.5</v>
      </c>
      <c r="E4" s="2" t="s">
        <v>6</v>
      </c>
      <c r="F4" s="3" t="s">
        <v>7</v>
      </c>
      <c r="G4" s="2" t="s">
        <v>8</v>
      </c>
      <c r="H4" s="3" t="s">
        <v>7</v>
      </c>
    </row>
    <row r="5" spans="1:6" x14ac:dyDescent="0.25">
      <c r="A5" s="2" t="s">
        <v>9</v>
      </c>
      <c r="B5" s="3" t="s">
        <v>7</v>
      </c>
      <c r="C5" s="2" t="s">
        <v>10</v>
      </c>
      <c r="D5" s="3" t="s">
        <v>7</v>
      </c>
      <c r="E5" s="2" t="s">
        <v>11</v>
      </c>
      <c r="F5" s="3" t="s">
        <v>7</v>
      </c>
    </row>
    <row r="6" ht="58" customHeight="1" spans="1:13" x14ac:dyDescent="0.25">
      <c r="A6" s="5" t="s">
        <v>12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17</v>
      </c>
      <c r="G6" s="5" t="s">
        <v>18</v>
      </c>
      <c r="H6" s="5" t="s">
        <v>19</v>
      </c>
      <c r="I6" s="5" t="s">
        <v>20</v>
      </c>
      <c r="J6" s="5" t="s">
        <v>21</v>
      </c>
      <c r="K6" s="5" t="s">
        <v>22</v>
      </c>
      <c r="L6" s="5" t="s">
        <v>23</v>
      </c>
      <c r="M6" s="5" t="s">
        <v>24</v>
      </c>
    </row>
    <row r="7" ht="56" customHeight="1" spans="1:13" x14ac:dyDescent="0.25">
      <c r="A7" s="6">
        <v>1</v>
      </c>
      <c r="B7" s="2" t="s">
        <v>25</v>
      </c>
      <c r="C7" s="2" t="s">
        <v>26</v>
      </c>
      <c r="D7" s="2" t="s">
        <v>27</v>
      </c>
      <c r="E7" s="2" t="s">
        <v>28</v>
      </c>
      <c r="F7" s="7">
        <v>12</v>
      </c>
      <c r="G7" s="7">
        <v>4</v>
      </c>
      <c r="H7" s="7">
        <v>3</v>
      </c>
      <c r="I7" s="8">
        <f>F7+G7*H7</f>
        <v>24</v>
      </c>
      <c r="J7" s="3" t="s">
        <v>29</v>
      </c>
      <c r="K7" s="3" t="s">
        <v>30</v>
      </c>
      <c r="L7" s="2" t="s">
        <v>31</v>
      </c>
      <c r="M7" s="3" t="s">
        <v>32</v>
      </c>
    </row>
    <row r="8" ht="56" customHeight="1" spans="1:13" x14ac:dyDescent="0.25">
      <c r="A8" s="6">
        <v>2</v>
      </c>
      <c r="B8" s="2" t="s">
        <v>25</v>
      </c>
      <c r="C8" s="2" t="s">
        <v>33</v>
      </c>
      <c r="D8" s="2" t="s">
        <v>34</v>
      </c>
      <c r="E8" s="2" t="s">
        <v>28</v>
      </c>
      <c r="F8" s="7">
        <v>8</v>
      </c>
      <c r="G8" s="7">
        <v>0</v>
      </c>
      <c r="H8" s="7">
        <v>0</v>
      </c>
      <c r="I8" s="8">
        <f>F8+G8*H8</f>
        <v>8</v>
      </c>
      <c r="J8" s="3" t="s">
        <v>29</v>
      </c>
      <c r="K8" s="3" t="s">
        <v>35</v>
      </c>
      <c r="L8" s="2" t="s">
        <v>36</v>
      </c>
      <c r="M8" s="3" t="s">
        <v>37</v>
      </c>
    </row>
    <row r="9" ht="56" customHeight="1" spans="1:9" x14ac:dyDescent="0.25">
      <c r="A9" s="2"/>
      <c r="B9" s="2" t="s">
        <v>20</v>
      </c>
      <c r="C9" s="2"/>
      <c r="D9" s="2"/>
      <c r="E9" s="2"/>
      <c r="F9" s="2"/>
      <c r="G9" s="2"/>
      <c r="H9" s="2"/>
      <c r="I9" s="8">
        <f>SUM(I7:I8)</f>
        <v>32</v>
      </c>
    </row>
  </sheetData>
  <sheetProtection sheet="1"/>
  <mergeCells count="3">
    <mergeCell ref="A1:M1"/>
    <mergeCell ref="A2:M2"/>
    <mergeCell ref="A3:M3"/>
  </mergeCells>
  <dataValidations count="1">
    <dataValidation type="whole" operator="greaterThanOrEqual" showErrorMessage="1" errorTitle="Количество" error="Введите целое число от нуля." sqref="F7:H8">
      <formula1>0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&amp;LСметрикс. Учебный пример&amp;RСтраница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22" customWidth="1"/>
    <col min="3" max="3" width="14" customWidth="1"/>
    <col min="4" max="4" width="80" customWidth="1"/>
  </cols>
  <sheetData>
    <row r="1" ht="30" customHeight="1" spans="1:4" x14ac:dyDescent="0.25">
      <c r="A1" s="1" t="s">
        <v>38</v>
      </c>
      <c r="B1" s="1"/>
      <c r="C1" s="1"/>
      <c r="D1" s="1"/>
    </row>
    <row r="2" ht="42" customHeight="1" spans="1:4" x14ac:dyDescent="0.25">
      <c r="A2" s="2" t="s">
        <v>39</v>
      </c>
      <c r="B2" s="2"/>
      <c r="C2" s="2"/>
      <c r="D2" s="2"/>
    </row>
    <row r="3" ht="30" customHeight="1" spans="1:4" x14ac:dyDescent="0.25">
      <c r="A3" s="2" t="s">
        <v>2</v>
      </c>
      <c r="B3" s="2"/>
      <c r="C3" s="2"/>
      <c r="D3" s="2"/>
    </row>
    <row r="6" ht="58" customHeight="1" spans="1:4" x14ac:dyDescent="0.25">
      <c r="A6" s="5" t="s">
        <v>40</v>
      </c>
      <c r="B6" s="5" t="s">
        <v>41</v>
      </c>
      <c r="C6" s="5" t="s">
        <v>42</v>
      </c>
      <c r="D6" s="5" t="s">
        <v>43</v>
      </c>
    </row>
    <row r="7" ht="56" customHeight="1" spans="1:4" x14ac:dyDescent="0.25">
      <c r="A7" s="2" t="s">
        <v>44</v>
      </c>
      <c r="B7" s="2" t="s">
        <v>45</v>
      </c>
      <c r="C7" s="2" t="s">
        <v>46</v>
      </c>
      <c r="D7" s="2" t="s">
        <v>47</v>
      </c>
    </row>
    <row r="8" ht="56" customHeight="1" spans="1:4" x14ac:dyDescent="0.25">
      <c r="A8" s="2" t="s">
        <v>48</v>
      </c>
      <c r="B8" s="2" t="s">
        <v>49</v>
      </c>
      <c r="C8" s="2" t="s">
        <v>46</v>
      </c>
      <c r="D8" s="2" t="s">
        <v>50</v>
      </c>
    </row>
    <row r="9" ht="56" customHeight="1" spans="1:4" x14ac:dyDescent="0.25">
      <c r="A9" s="2" t="s">
        <v>51</v>
      </c>
      <c r="B9" s="2" t="s">
        <v>52</v>
      </c>
      <c r="C9" s="2" t="s">
        <v>46</v>
      </c>
      <c r="D9" s="2" t="s">
        <v>53</v>
      </c>
    </row>
    <row r="10" ht="56" customHeight="1" spans="1:4" x14ac:dyDescent="0.25">
      <c r="A10" s="2" t="s">
        <v>54</v>
      </c>
      <c r="B10" s="2" t="s">
        <v>55</v>
      </c>
      <c r="C10" s="2" t="s">
        <v>46</v>
      </c>
      <c r="D10" s="2" t="s">
        <v>56</v>
      </c>
    </row>
    <row r="11" ht="56" customHeight="1" spans="1:4" x14ac:dyDescent="0.25">
      <c r="A11" s="2" t="s">
        <v>57</v>
      </c>
      <c r="B11" s="2" t="s">
        <v>58</v>
      </c>
      <c r="C11" s="2" t="s">
        <v>46</v>
      </c>
      <c r="D11" s="2" t="s">
        <v>59</v>
      </c>
    </row>
    <row r="12" ht="56" customHeight="1" spans="1:4" x14ac:dyDescent="0.25">
      <c r="A12" s="2" t="s">
        <v>60</v>
      </c>
      <c r="B12" s="2" t="s">
        <v>61</v>
      </c>
      <c r="C12" s="2" t="s">
        <v>46</v>
      </c>
      <c r="D12" s="2" t="s">
        <v>62</v>
      </c>
    </row>
    <row r="13" ht="56" customHeight="1" spans="1:4" x14ac:dyDescent="0.25">
      <c r="A13" s="2" t="s">
        <v>63</v>
      </c>
      <c r="B13" s="2" t="s">
        <v>64</v>
      </c>
      <c r="C13" s="2" t="s">
        <v>46</v>
      </c>
      <c r="D13" s="2" t="s">
        <v>65</v>
      </c>
    </row>
    <row r="14" ht="56" customHeight="1" spans="1:4" x14ac:dyDescent="0.25">
      <c r="A14" s="2" t="s">
        <v>66</v>
      </c>
      <c r="B14" s="2" t="s">
        <v>67</v>
      </c>
      <c r="C14" s="2" t="s">
        <v>7</v>
      </c>
      <c r="D14" s="2" t="s">
        <v>68</v>
      </c>
    </row>
  </sheetData>
  <sheetProtection sheet="1"/>
  <mergeCells count="3">
    <mergeCell ref="A1:D1"/>
    <mergeCell ref="A2:D2"/>
    <mergeCell ref="A3:D3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&amp;LСметрикс. Учебный пример&amp;RСтраница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8" customWidth="1"/>
    <col min="3" max="3" width="15" customWidth="1"/>
    <col min="4" max="4" width="13" customWidth="1"/>
    <col min="5" max="5" width="16" customWidth="1"/>
    <col min="6" max="6" width="20" customWidth="1"/>
    <col min="7" max="10" width="24" customWidth="1"/>
    <col min="11" max="11" width="26" customWidth="1"/>
    <col min="12" max="13" width="24" customWidth="1"/>
  </cols>
  <sheetData>
    <row r="1" ht="30" customHeight="1" spans="1:13" x14ac:dyDescent="0.25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2" customHeight="1" spans="1:13" x14ac:dyDescent="0.25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6" ht="58" customHeight="1" spans="1:7" x14ac:dyDescent="0.25">
      <c r="A6" s="5" t="s">
        <v>71</v>
      </c>
      <c r="B6" s="5" t="s">
        <v>72</v>
      </c>
      <c r="C6" s="5" t="s">
        <v>42</v>
      </c>
      <c r="D6" s="5" t="s">
        <v>73</v>
      </c>
      <c r="E6" s="5" t="s">
        <v>74</v>
      </c>
      <c r="F6" s="5" t="s">
        <v>75</v>
      </c>
      <c r="G6" s="5" t="s">
        <v>76</v>
      </c>
    </row>
    <row r="7" ht="56" customHeight="1" spans="1:7" x14ac:dyDescent="0.25">
      <c r="A7" s="2" t="s">
        <v>31</v>
      </c>
      <c r="B7" s="2" t="s">
        <v>77</v>
      </c>
      <c r="C7" s="2" t="s">
        <v>46</v>
      </c>
      <c r="D7" s="8">
        <f>'ВОР'!I7</f>
        <v>24</v>
      </c>
      <c r="E7" s="9">
        <f>D7/100</f>
        <v>0.24</v>
      </c>
      <c r="F7" s="6">
        <v>30.48</v>
      </c>
      <c r="G7" s="6">
        <f>E7*F7</f>
        <v>7.3152</v>
      </c>
    </row>
    <row r="8" ht="56" customHeight="1" spans="1:7" x14ac:dyDescent="0.25">
      <c r="A8" s="2" t="s">
        <v>36</v>
      </c>
      <c r="B8" s="2" t="s">
        <v>77</v>
      </c>
      <c r="C8" s="2" t="s">
        <v>46</v>
      </c>
      <c r="D8" s="8">
        <f>'ВОР'!I8</f>
        <v>8</v>
      </c>
      <c r="E8" s="9">
        <f>D8/100</f>
        <v>0.08</v>
      </c>
      <c r="F8" s="6">
        <v>34.56</v>
      </c>
      <c r="G8" s="6">
        <f>E8*F8</f>
        <v>2.7648</v>
      </c>
    </row>
    <row r="9" ht="56" customHeight="1" spans="1:7" x14ac:dyDescent="0.25">
      <c r="A9" s="2" t="s">
        <v>78</v>
      </c>
      <c r="B9" s="2"/>
      <c r="C9" s="2"/>
      <c r="D9" s="2"/>
      <c r="E9" s="2"/>
      <c r="F9" s="2"/>
      <c r="G9" s="6">
        <f>SUM(G7:G8)</f>
        <v>10.08</v>
      </c>
    </row>
    <row r="11" ht="58" customHeight="1" spans="1:13" x14ac:dyDescent="0.25">
      <c r="A11" s="5" t="s">
        <v>79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58" customHeight="1" spans="1:12" x14ac:dyDescent="0.25">
      <c r="A12" s="5" t="s">
        <v>80</v>
      </c>
      <c r="B12" s="5" t="s">
        <v>81</v>
      </c>
      <c r="C12" s="5" t="s">
        <v>82</v>
      </c>
      <c r="D12" s="5" t="s">
        <v>83</v>
      </c>
      <c r="E12" s="5" t="s">
        <v>84</v>
      </c>
      <c r="F12" s="5" t="s">
        <v>85</v>
      </c>
      <c r="G12" s="5" t="s">
        <v>86</v>
      </c>
      <c r="H12" s="5" t="s">
        <v>87</v>
      </c>
      <c r="I12" s="5" t="s">
        <v>88</v>
      </c>
      <c r="J12" s="5" t="s">
        <v>89</v>
      </c>
      <c r="K12" s="5" t="s">
        <v>90</v>
      </c>
      <c r="L12" s="5" t="s">
        <v>91</v>
      </c>
    </row>
    <row r="13" ht="56" customHeight="1" spans="1:12" x14ac:dyDescent="0.25">
      <c r="A13" s="2" t="s">
        <v>31</v>
      </c>
      <c r="B13" s="6">
        <f>E7</f>
        <v>0.24</v>
      </c>
      <c r="C13" s="6">
        <v>302.36</v>
      </c>
      <c r="D13" s="6">
        <v>4.77</v>
      </c>
      <c r="E13" s="6">
        <v>62.22</v>
      </c>
      <c r="F13" s="6">
        <v>0.64</v>
      </c>
      <c r="G13" s="6">
        <f>SUM(C13:E13)</f>
        <v>369.35</v>
      </c>
      <c r="H13" s="6">
        <f>C13*B13</f>
        <v>72.5664</v>
      </c>
      <c r="I13" s="6">
        <f>D13*B13</f>
        <v>1.1448</v>
      </c>
      <c r="J13" s="6">
        <f>E13*B13</f>
        <v>14.9328</v>
      </c>
      <c r="K13" s="6">
        <f>F13*B13</f>
        <v>0.1536</v>
      </c>
      <c r="L13" s="6">
        <f>G13*B13</f>
        <v>88.644</v>
      </c>
    </row>
    <row r="14" ht="56" customHeight="1" spans="1:12" x14ac:dyDescent="0.25">
      <c r="A14" s="2" t="s">
        <v>36</v>
      </c>
      <c r="B14" s="6">
        <f>E8</f>
        <v>0.08</v>
      </c>
      <c r="C14" s="6">
        <v>342.84</v>
      </c>
      <c r="D14" s="6">
        <v>4.77</v>
      </c>
      <c r="E14" s="6">
        <v>106.42</v>
      </c>
      <c r="F14" s="6">
        <v>0.64</v>
      </c>
      <c r="G14" s="6">
        <f>SUM(C14:E14)</f>
        <v>454.03</v>
      </c>
      <c r="H14" s="6">
        <f>C14*B14</f>
        <v>27.4272</v>
      </c>
      <c r="I14" s="6">
        <f>D14*B14</f>
        <v>0.3816</v>
      </c>
      <c r="J14" s="6">
        <f>E14*B14</f>
        <v>8.5136</v>
      </c>
      <c r="K14" s="6">
        <f>F14*B14</f>
        <v>0.0512</v>
      </c>
      <c r="L14" s="6">
        <f>G14*B14</f>
        <v>36.3224</v>
      </c>
    </row>
    <row r="15" ht="56" customHeight="1" spans="1:12" x14ac:dyDescent="0.25">
      <c r="A15" s="2" t="s">
        <v>92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6">
        <f>SUM(L13:L14)</f>
        <v>124.9664</v>
      </c>
    </row>
    <row r="16" ht="56" customHeight="1" spans="1:12" x14ac:dyDescent="0.25">
      <c r="A16" s="2" t="s">
        <v>93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9">
        <f>ROUND(L15,2)</f>
        <v>124.97</v>
      </c>
    </row>
    <row r="18" ht="56" customHeight="1" spans="1:13" x14ac:dyDescent="0.25">
      <c r="A18" s="2" t="s">
        <v>94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20" ht="58" customHeight="1" spans="1:4" x14ac:dyDescent="0.25">
      <c r="A20" s="5" t="s">
        <v>95</v>
      </c>
      <c r="B20" s="5" t="s">
        <v>96</v>
      </c>
      <c r="C20" s="5" t="s">
        <v>97</v>
      </c>
      <c r="D20" s="5" t="s">
        <v>98</v>
      </c>
    </row>
    <row r="21" ht="56" customHeight="1" spans="1:4" x14ac:dyDescent="0.25">
      <c r="A21" s="2" t="s">
        <v>99</v>
      </c>
      <c r="B21" s="6">
        <f>'ВОР'!I7</f>
        <v>24</v>
      </c>
      <c r="C21" s="2" t="s">
        <v>28</v>
      </c>
      <c r="D21" s="2" t="s">
        <v>100</v>
      </c>
    </row>
    <row r="22" ht="56" customHeight="1" spans="1:4" x14ac:dyDescent="0.25">
      <c r="A22" s="2" t="s">
        <v>101</v>
      </c>
      <c r="B22" s="6">
        <f>'ВОР'!I8</f>
        <v>8</v>
      </c>
      <c r="C22" s="2" t="s">
        <v>28</v>
      </c>
      <c r="D22" s="2" t="s">
        <v>100</v>
      </c>
    </row>
    <row r="23" ht="56" customHeight="1" spans="1:4" x14ac:dyDescent="0.25">
      <c r="A23" s="2" t="s">
        <v>102</v>
      </c>
      <c r="B23" s="6">
        <f>'ВОР'!I7</f>
        <v>24</v>
      </c>
      <c r="C23" s="2" t="s">
        <v>28</v>
      </c>
      <c r="D23" s="2" t="s">
        <v>103</v>
      </c>
    </row>
    <row r="24" ht="56" customHeight="1" spans="1:4" x14ac:dyDescent="0.25">
      <c r="A24" s="2" t="s">
        <v>104</v>
      </c>
      <c r="B24" s="2" t="s">
        <v>105</v>
      </c>
      <c r="C24" s="2" t="s">
        <v>7</v>
      </c>
      <c r="D24" s="2" t="s">
        <v>106</v>
      </c>
    </row>
  </sheetData>
  <sheetProtection sheet="1"/>
  <mergeCells count="5">
    <mergeCell ref="A1:M1"/>
    <mergeCell ref="A2:M2"/>
    <mergeCell ref="A3:M3"/>
    <mergeCell ref="A11:M11"/>
    <mergeCell ref="A18:M18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&amp;LСметрикс. Учебный пример&amp;RСтраница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8" customWidth="1"/>
    <col min="3" max="3" width="22" customWidth="1"/>
    <col min="4" max="4" width="82" customWidth="1"/>
  </cols>
  <sheetData>
    <row r="1" ht="30" customHeight="1" spans="1:4" x14ac:dyDescent="0.25">
      <c r="A1" s="1" t="s">
        <v>107</v>
      </c>
      <c r="B1" s="1"/>
      <c r="C1" s="1"/>
      <c r="D1" s="1"/>
    </row>
    <row r="2" ht="42" customHeight="1" spans="1:4" x14ac:dyDescent="0.25">
      <c r="A2" s="2" t="s">
        <v>108</v>
      </c>
      <c r="B2" s="2"/>
      <c r="C2" s="2"/>
      <c r="D2" s="2"/>
    </row>
    <row r="3" ht="30" customHeight="1" spans="1:4" x14ac:dyDescent="0.25">
      <c r="A3" s="2" t="s">
        <v>2</v>
      </c>
      <c r="B3" s="2"/>
      <c r="C3" s="2"/>
      <c r="D3" s="2"/>
    </row>
    <row r="6" ht="58" customHeight="1" spans="1:4" x14ac:dyDescent="0.25">
      <c r="A6" s="5" t="s">
        <v>109</v>
      </c>
      <c r="B6" s="5" t="s">
        <v>110</v>
      </c>
      <c r="C6" s="5" t="s">
        <v>111</v>
      </c>
      <c r="D6" s="5" t="s">
        <v>112</v>
      </c>
    </row>
    <row r="7" ht="56" customHeight="1" spans="1:4" x14ac:dyDescent="0.25">
      <c r="A7" s="2" t="s">
        <v>113</v>
      </c>
      <c r="B7" s="2" t="s">
        <v>114</v>
      </c>
      <c r="C7" s="10">
        <v>46300.5</v>
      </c>
      <c r="D7" s="2" t="s">
        <v>115</v>
      </c>
    </row>
    <row r="8" ht="56" customHeight="1" spans="1:4" x14ac:dyDescent="0.25">
      <c r="A8" s="2" t="s">
        <v>116</v>
      </c>
      <c r="B8" s="2" t="s">
        <v>117</v>
      </c>
      <c r="C8" s="10">
        <v>46300.5</v>
      </c>
      <c r="D8" s="2" t="s">
        <v>118</v>
      </c>
    </row>
    <row r="9" ht="56" customHeight="1" spans="1:4" x14ac:dyDescent="0.25">
      <c r="A9" s="2" t="s">
        <v>119</v>
      </c>
      <c r="B9" s="2" t="s">
        <v>120</v>
      </c>
      <c r="C9" s="10">
        <v>46300.5</v>
      </c>
      <c r="D9" s="2" t="s">
        <v>121</v>
      </c>
    </row>
    <row r="10" ht="56" customHeight="1" spans="1:4" x14ac:dyDescent="0.25">
      <c r="A10" s="2" t="s">
        <v>122</v>
      </c>
      <c r="B10" s="2" t="s">
        <v>123</v>
      </c>
      <c r="C10" s="2" t="s">
        <v>7</v>
      </c>
      <c r="D10" s="2" t="s">
        <v>124</v>
      </c>
    </row>
    <row r="11" ht="56" customHeight="1" spans="1:4" x14ac:dyDescent="0.25">
      <c r="A11" s="2" t="s">
        <v>125</v>
      </c>
      <c r="B11" s="2" t="s">
        <v>126</v>
      </c>
      <c r="C11" s="2" t="s">
        <v>7</v>
      </c>
      <c r="D11" s="2" t="s">
        <v>127</v>
      </c>
    </row>
  </sheetData>
  <sheetProtection sheet="1"/>
  <mergeCells count="3">
    <mergeCell ref="A1:D1"/>
    <mergeCell ref="A2:D2"/>
    <mergeCell ref="A3:D3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&amp;LСметрикс. Учебный пример&amp;RСтраница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</vt:lpstr>
      <vt:lpstr>Расчёт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2026-10-05T16:42:19Z</dcterms:created>
  <dcterms:modified xsi:type="dcterms:W3CDTF">2026-10-05T16:42:19Z</dcterms:modified>
</cp:coreProperties>
</file>