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Исходные" state="visible" r:id="rId4"/>
    <sheet sheetId="2" name="Выбор нормы" state="visible" r:id="rId5"/>
    <sheet sheetId="3" name="Ресурсы" state="visible" r:id="rId6"/>
    <sheet sheetId="4" name="Проверка" state="visible" r:id="rId7"/>
    <sheet sheetId="5" name="Источники" state="visible" r:id="rId8"/>
  </sheets>
  <definedNames>
    <definedName name="_xlnm.Print_Area" localSheetId="0">'Исходные'!$A1:$O21</definedName>
    <definedName name="_xlnm.Print_Titles" localSheetId="0">'Исходные'!$1:$4</definedName>
    <definedName name="_xlnm.Print_Area" localSheetId="1">'Выбор нормы'!$A1:$G40</definedName>
    <definedName name="_xlnm.Print_Titles" localSheetId="1">'Выбор нормы'!$1:$4</definedName>
    <definedName name="_xlnm.Print_Area" localSheetId="2">'Ресурсы'!$A1:$J25</definedName>
    <definedName name="_xlnm.Print_Titles" localSheetId="2">'Ресурсы'!$1:$4</definedName>
    <definedName name="_xlnm.Print_Area" localSheetId="3">'Проверка'!$A1:$E21</definedName>
    <definedName name="_xlnm.Print_Titles" localSheetId="3">'Проверка'!$1:$4</definedName>
    <definedName name="_xlnm.Print_Area" localSheetId="4">'Источники'!$A1:$D10</definedName>
    <definedName name="_xlnm.Print_Titles" localSheetId="4">'Источники'!$1:$4</definedName>
  </definedNames>
  <calcPr calcId="171027" fullCalcOnLoad="1"/>
</workbook>
</file>

<file path=xl/sharedStrings.xml><?xml version="1.0" encoding="utf-8"?>
<sst xmlns="http://schemas.openxmlformats.org/spreadsheetml/2006/main" count="412" uniqueCount="209">
  <si>
    <t>ВОР монтажа кондиционеров</t>
  </si>
  <si>
    <t>Бланк: заполните жёлтые поля; расчёты появятся после ввода количества и длин.</t>
  </si>
  <si>
    <t>Система</t>
  </si>
  <si>
    <t>Внешний блок</t>
  </si>
  <si>
    <t>Внутренний блок</t>
  </si>
  <si>
    <t>Тип блока</t>
  </si>
  <si>
    <t>Мощность, кВт</t>
  </si>
  <si>
    <t>Системы, компл</t>
  </si>
  <si>
    <t>Трасса, м</t>
  </si>
  <si>
    <t>Кабель, м</t>
  </si>
  <si>
    <t>Дренаж, м</t>
  </si>
  <si>
    <t>Труба 1, мм</t>
  </si>
  <si>
    <t>Труба 2, мм</t>
  </si>
  <si>
    <t>Высота, м</t>
  </si>
  <si>
    <t>Основание объёма</t>
  </si>
  <si>
    <t>Измеритель, компл</t>
  </si>
  <si>
    <t>Количество по норме</t>
  </si>
  <si>
    <t>С1</t>
  </si>
  <si>
    <t>С2</t>
  </si>
  <si>
    <t>С3</t>
  </si>
  <si>
    <t>Итого</t>
  </si>
  <si>
    <t>Объект / участок</t>
  </si>
  <si>
    <t>Версия проекта / ВОР</t>
  </si>
  <si>
    <t>Дата ВОР</t>
  </si>
  <si>
    <t>Основание мощности</t>
  </si>
  <si>
    <t>Способ доступа</t>
  </si>
  <si>
    <t>Работа</t>
  </si>
  <si>
    <t>Сохранение при демонтаже</t>
  </si>
  <si>
    <t>Заполнить при демонтаже</t>
  </si>
  <si>
    <t>Штроба / фасадная корзина</t>
  </si>
  <si>
    <t>Редакция сборника</t>
  </si>
  <si>
    <t>Указать применяемую редакцию</t>
  </si>
  <si>
    <t>Количество комплектов не равно числу корпусов. Для мульти-сплита составьте отдельные позиции блоков в штуках.</t>
  </si>
  <si>
    <t>27 вариантов ГЭСН по типу системы и мощности</t>
  </si>
  <si>
    <t>База</t>
  </si>
  <si>
    <t>Шифр</t>
  </si>
  <si>
    <t>Название нормы</t>
  </si>
  <si>
    <t>Измеритель</t>
  </si>
  <si>
    <t>Признак выбора</t>
  </si>
  <si>
    <t>Подтверждение сметчиком</t>
  </si>
  <si>
    <t>ГЭСН ФСНБ-2022</t>
  </si>
  <si>
    <t>20-06-018-01</t>
  </si>
  <si>
    <t>Установка кондиционеров оконных мощностью: до 3 кВт</t>
  </si>
  <si>
    <t>шт</t>
  </si>
  <si>
    <t>Оконный кондиционер, мощность</t>
  </si>
  <si>
    <t>Указать редакцию</t>
  </si>
  <si>
    <t>Требует проверки</t>
  </si>
  <si>
    <t>20-06-018-02</t>
  </si>
  <si>
    <t>Установка кондиционеров оконных мощностью: свыше 3 кВт</t>
  </si>
  <si>
    <t>20-06-018-03</t>
  </si>
  <si>
    <t>Установка сплит-систем с внутренним блоком настенного типа мощностью: до 5 кВт</t>
  </si>
  <si>
    <t>компл</t>
  </si>
  <si>
    <t>Самостоятельная система, тип и мощность</t>
  </si>
  <si>
    <t>20-06-018-04</t>
  </si>
  <si>
    <t>Установка сплит-систем с внутренним блоком настенного типа мощностью: свыше 5 до 8 кВт</t>
  </si>
  <si>
    <t>20-06-018-05</t>
  </si>
  <si>
    <t>Установка сплит-систем с внутренним блоком настенного типа мощностью: свыше 8 кВт</t>
  </si>
  <si>
    <t>20-06-018-06</t>
  </si>
  <si>
    <t>Установка сплит-систем с внутренним блоком напольного типа мощностью: до 5 кВт</t>
  </si>
  <si>
    <t>20-06-018-07</t>
  </si>
  <si>
    <t>Установка сплит-систем с внутренним блоком напольного типа мощностью: до 8 кВт</t>
  </si>
  <si>
    <t>20-06-018-08</t>
  </si>
  <si>
    <t>Установка сплит-систем с внутренним блоком напольного типа мощностью: свыше 8 кВт</t>
  </si>
  <si>
    <t>20-06-018-09</t>
  </si>
  <si>
    <t>Установка сплит-систем с внутренним блоком кассетного типа мощностью: до 5 кВт</t>
  </si>
  <si>
    <t>20-06-018-10</t>
  </si>
  <si>
    <t>Установка сплит-систем с внутренним блоком кассетного типа мощностью: свыше 5 до 8 кВт</t>
  </si>
  <si>
    <t>20-06-018-11</t>
  </si>
  <si>
    <t>Установка сплит-систем с внутренним блоком кассетного типа мощностью: свыше 8 кВт</t>
  </si>
  <si>
    <t>20-06-018-12</t>
  </si>
  <si>
    <t>Установка сплит-систем с внутренним блоком канального типа мощностью: до 5 кВт</t>
  </si>
  <si>
    <t>20-06-018-13</t>
  </si>
  <si>
    <t>Установка сплит-систем с внутренним блоком канального типа мощностью: свыше 5 до 8 кВт</t>
  </si>
  <si>
    <t>20-06-018-14</t>
  </si>
  <si>
    <t>Установка сплит-систем с внутренним блоком канального типа мощностью: свыше 8 кВт</t>
  </si>
  <si>
    <t>20-06-019-01</t>
  </si>
  <si>
    <t>Установка внешнего блока мульти сплит-системы</t>
  </si>
  <si>
    <t>Мульти-сплит: соответствующий блок, тип и мощность</t>
  </si>
  <si>
    <t>20-06-019-02</t>
  </si>
  <si>
    <t>Установка внутреннего блока настенного типа мощностью: до 5 кВт</t>
  </si>
  <si>
    <t>20-06-019-03</t>
  </si>
  <si>
    <t>Установка внутреннего блока настенного типа мощностью: свыше 5 до 8 кВт</t>
  </si>
  <si>
    <t>20-06-019-04</t>
  </si>
  <si>
    <t>Установка внутреннего блока настенного типа мощностью: свыше 8 кВт</t>
  </si>
  <si>
    <t>20-06-019-05</t>
  </si>
  <si>
    <t>Установка внутреннего блока напольного типа мощностью: до 5 кВт</t>
  </si>
  <si>
    <t>20-06-019-06</t>
  </si>
  <si>
    <t>Установка внутреннего блока напольного типа мощностью: свыше 5 до 8 кВт</t>
  </si>
  <si>
    <t>20-06-019-07</t>
  </si>
  <si>
    <t>Установка внутреннего блока напольного типа мощностью: свыше 8 кВт</t>
  </si>
  <si>
    <t>20-06-019-08</t>
  </si>
  <si>
    <t>Установка внутреннего блока кассетного типа мощностью: до 5 кВт</t>
  </si>
  <si>
    <t>20-06-019-09</t>
  </si>
  <si>
    <t>Установка внутреннего блока кассетного типа мощностью: свыше 5 до 8 кВт</t>
  </si>
  <si>
    <t>20-06-019-10</t>
  </si>
  <si>
    <t>Установка внутреннего блока кассетного типа мощностью: свыше 8 кВт</t>
  </si>
  <si>
    <t>20-06-019-11</t>
  </si>
  <si>
    <t>Установка внутреннего блока канального типа мощностью: до 5 кВт</t>
  </si>
  <si>
    <t>20-06-019-12</t>
  </si>
  <si>
    <t>Установка внутреннего блока канального типа мощностью: свыше 5 до 8 кВт</t>
  </si>
  <si>
    <t>20-06-019-13</t>
  </si>
  <si>
    <t>Установка внутреннего блока канального типа мощностью: свыше 8 кВт</t>
  </si>
  <si>
    <t>20-06-018-07: название «до 8 кВт» без нижней границы; до 5 кВт есть отдельная строка. Границы сверяют по сборнику.</t>
  </si>
  <si>
    <t>Счётные единицы мульти-сплита</t>
  </si>
  <si>
    <t>Ед. изм.</t>
  </si>
  <si>
    <t>Количество</t>
  </si>
  <si>
    <t>М1</t>
  </si>
  <si>
    <t>Внешний блок мульти-сплита</t>
  </si>
  <si>
    <t>Внутренние настенные блоки до 5 кВт</t>
  </si>
  <si>
    <t>Это отдельная схема счётных единиц: 1 внешний и 2 внутренних блока. Она не входит в пример трёх самостоятельных систем.</t>
  </si>
  <si>
    <t>Расходы нормы и проектные материалы</t>
  </si>
  <si>
    <t>Системы</t>
  </si>
  <si>
    <t>Код / группа</t>
  </si>
  <si>
    <t>Ресурс</t>
  </si>
  <si>
    <t>Ед. ресурса</t>
  </si>
  <si>
    <t>Расход / длина</t>
  </si>
  <si>
    <t>Объём / измеритель</t>
  </si>
  <si>
    <t>Итого в ед. ресурса</t>
  </si>
  <si>
    <t>Основание</t>
  </si>
  <si>
    <t>Примечание</t>
  </si>
  <si>
    <t>С1, С2, С3</t>
  </si>
  <si>
    <t>1-100-50</t>
  </si>
  <si>
    <t>Труд рабочих</t>
  </si>
  <si>
    <t>чел.-ч</t>
  </si>
  <si>
    <t>Нормативный расход</t>
  </si>
  <si>
    <t>Расход на один комплект</t>
  </si>
  <si>
    <t>01.7.03.04-0001</t>
  </si>
  <si>
    <t>Электроэнергия</t>
  </si>
  <si>
    <t>кВт-ч</t>
  </si>
  <si>
    <t>19.3.02.08-0021</t>
  </si>
  <si>
    <t>Кронштейны</t>
  </si>
  <si>
    <t>Сверить с проектным креплением</t>
  </si>
  <si>
    <t>23.2.02.02</t>
  </si>
  <si>
    <t>Медная труба 6,35 мм</t>
  </si>
  <si>
    <t>м</t>
  </si>
  <si>
    <t>Проектный расход</t>
  </si>
  <si>
    <t>Диаметр по спецификации</t>
  </si>
  <si>
    <t>Медная труба 12,7 мм</t>
  </si>
  <si>
    <t>12.2.07.04</t>
  </si>
  <si>
    <t>Изоляция двух медных труб</t>
  </si>
  <si>
    <t>Две трубы по каждому маршруту</t>
  </si>
  <si>
    <t>21.1.05.04</t>
  </si>
  <si>
    <t>Питающий кабель</t>
  </si>
  <si>
    <t>Марка и сечение по проекту</t>
  </si>
  <si>
    <t>19.3.02.08-0032</t>
  </si>
  <si>
    <t>Дренажная трубка</t>
  </si>
  <si>
    <t>10 м</t>
  </si>
  <si>
    <t>Измеритель ресурса 10 м</t>
  </si>
  <si>
    <t>Медные трубы суммарно</t>
  </si>
  <si>
    <t>Лента с липким слоем</t>
  </si>
  <si>
    <t>кг</t>
  </si>
  <si>
    <t>Уточнить расход</t>
  </si>
  <si>
    <t>Расход с «П» по проекту; крепёж по исходной норме. Не заменять неизвестное количество нулём.</t>
  </si>
  <si>
    <t>Монтажная пена</t>
  </si>
  <si>
    <t>Мелкий крепёж</t>
  </si>
  <si>
    <t>По ресурсу</t>
  </si>
  <si>
    <t>Материал и монтажная операция различаются. Проверяйте учтённую длину и исключайте повторный монтаж трассы, изоляции и вакуумирование.</t>
  </si>
  <si>
    <t>Справочное сравнение ФЕР ФСНБ-2020</t>
  </si>
  <si>
    <t>Составляющая</t>
  </si>
  <si>
    <t>руб.</t>
  </si>
  <si>
    <t>На комплект</t>
  </si>
  <si>
    <t>Комплекты</t>
  </si>
  <si>
    <t>Базисные затраты</t>
  </si>
  <si>
    <t>Базисные цены на 01.01.2000, пункт 1.20 сборника 20</t>
  </si>
  <si>
    <t>ОЗП</t>
  </si>
  <si>
    <t>ФЕР ФСНБ-2020</t>
  </si>
  <si>
    <t>Без поставки оборудования, проектных ресурсов и последующих начислений</t>
  </si>
  <si>
    <t>Эксплуатация машин</t>
  </si>
  <si>
    <t>Учтённые материалы</t>
  </si>
  <si>
    <t>Базисные прямые затраты</t>
  </si>
  <si>
    <t>Проверка сметчиком до расчёта стоимости</t>
  </si>
  <si>
    <t>Проверка</t>
  </si>
  <si>
    <t>Статус</t>
  </si>
  <si>
    <t>Документ / пункт / основание</t>
  </si>
  <si>
    <t>Ответственный</t>
  </si>
  <si>
    <t>Дата</t>
  </si>
  <si>
    <t>Тип системы: самостоятельный сплит или мульти-сплит</t>
  </si>
  <si>
    <t>нужны данные</t>
  </si>
  <si>
    <t>Мощность и исполнение по спецификации</t>
  </si>
  <si>
    <t>Измеритель: комплект или отдельный блок</t>
  </si>
  <si>
    <t>База и применяемая редакция сборника</t>
  </si>
  <si>
    <t>Учтённая длина коммуникаций и высота установки</t>
  </si>
  <si>
    <t>Отсутствие повторного учёта креплений, отверстий, трассы, изоляции и вакуумирования</t>
  </si>
  <si>
    <t>Поставка оборудования выделена отдельно</t>
  </si>
  <si>
    <t>Кронштейны и крепёж сопоставлены с проектом</t>
  </si>
  <si>
    <t>Расходы проектных материалов заполнены</t>
  </si>
  <si>
    <t>Прямая норма или основание демонтажа; сохранение и способ доступа</t>
  </si>
  <si>
    <t>Коэффициенты применены к предусмотренным составляющим</t>
  </si>
  <si>
    <t>Дополнительные конструкции, доступ и наладка обоснованы</t>
  </si>
  <si>
    <t>Территория, период и метод определения цен</t>
  </si>
  <si>
    <t>Нормативы НР и СП и основания начислений</t>
  </si>
  <si>
    <t>Подготовил</t>
  </si>
  <si>
    <t>Проверил</t>
  </si>
  <si>
    <t>Документы и основания исходных чисел</t>
  </si>
  <si>
    <t>Документ</t>
  </si>
  <si>
    <t>Пункт / данные</t>
  </si>
  <si>
    <t>Ссылка</t>
  </si>
  <si>
    <t>Проверено</t>
  </si>
  <si>
    <t>Методика применения сметных норм, приказ от 14.07.2022 № 571/пр</t>
  </si>
  <si>
    <t>8, 11, 12; с 82 по 88</t>
  </si>
  <si>
    <t>https://minjust.consultant.ru/documents/32257</t>
  </si>
  <si>
    <t>ФЕР-2020, сборник 20, приказ от 26.12.2019 № 876/пр</t>
  </si>
  <si>
    <t>1.20; 1.20.2; с 1.20.18 по 1.20.22</t>
  </si>
  <si>
    <t>https://www.minstroyrf.gov.ru/trades/dwd-fer-2020.php?ID=19</t>
  </si>
  <si>
    <t>ГЭСН ФСНБ-2022, сборник 20</t>
  </si>
  <si>
    <t>Таблицы 20-06-018 и 20-06-019, состав и измерители</t>
  </si>
  <si>
    <t>Учебная спецификация офиса</t>
  </si>
  <si>
    <t>Три настенные системы по 4,6 кВт; маршруты 6, 8 и 10 м; два диаметра труб</t>
  </si>
  <si>
    <t>Авторская рабочая книга. Нормативные расходы и базисные ФЕР отделены от условных проектных данных. Полный итог сметы не рассчитывается.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</si>
</sst>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"/>
    <numFmt numFmtId="165" formatCode="yyyy-mm-dd"/>
    <numFmt numFmtId="166" formatCode="0.####"/>
    <numFmt numFmtId="167" formatCode="0.0000"/>
  </numFmts>
  <fonts count="4" x14ac:knownFonts="1">
    <font>
      <color theme="1"/>
      <family val="2"/>
      <scheme val="minor"/>
      <sz val="11"/>
      <name val="Calibri"/>
    </font>
    <font>
      <b/>
      <color rgb="553A2D"/>
      <sz val="14"/>
      <name val="Arial"/>
    </font>
    <font>
      <b/>
      <color rgb="FFFFFF"/>
      <sz val="10"/>
      <name val="Arial"/>
    </font>
    <font>
      <color rgb="292421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553A2D"/>
      </patternFill>
    </fill>
    <fill>
      <patternFill patternType="solid">
        <fgColor rgb="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3" borderId="0" xfId="0" applyFill="1" applyProtection="1">
      <protection locked="0"/>
    </xf>
    <xf numFmtId="164" fontId="0" fillId="3" borderId="0" xfId="0" applyNumberFormat="1" applyFill="1" applyProtection="1">
      <protection locked="0"/>
    </xf>
    <xf numFmtId="1" fontId="0" fillId="3" borderId="0" xfId="0" applyNumberFormat="1" applyFill="1" applyProtection="1">
      <protection locked="0"/>
    </xf>
    <xf numFmtId="2" fontId="0" fillId="3" borderId="0" xfId="0" applyNumberFormat="1" applyFill="1" applyProtection="1">
      <protection locked="0"/>
    </xf>
    <xf numFmtId="1" fontId="3" fillId="3" borderId="0" xfId="0" applyNumberFormat="1" applyFont="1" applyFill="1" applyAlignment="1" applyProtection="1">
      <alignment horizontal="right" vertical="center" wrapText="1"/>
      <protection locked="0"/>
    </xf>
    <xf numFmtId="1" fontId="3" fillId="0" borderId="0" xfId="0" applyNumberFormat="1" applyFont="1" applyAlignment="1">
      <alignment horizontal="right" vertical="center" wrapText="1"/>
    </xf>
    <xf numFmtId="164" fontId="0" fillId="0" borderId="0" xfId="0" applyNumberFormat="1"/>
    <xf numFmtId="164" fontId="3" fillId="0" borderId="0" xfId="0" applyNumberFormat="1" applyFont="1" applyAlignment="1">
      <alignment horizontal="right" vertical="center" wrapText="1"/>
    </xf>
    <xf numFmtId="2" fontId="0" fillId="0" borderId="0" xfId="0" applyNumberFormat="1"/>
    <xf numFmtId="1" fontId="0" fillId="0" borderId="0" xfId="0" applyNumberFormat="1"/>
    <xf numFmtId="0" fontId="3" fillId="3" borderId="0" xfId="0" applyFont="1" applyFill="1" applyAlignment="1" applyProtection="1">
      <alignment horizontal="left" vertical="center" wrapText="1"/>
      <protection locked="0"/>
    </xf>
    <xf numFmtId="165" fontId="3" fillId="3" borderId="0" xfId="0" applyNumberFormat="1" applyFont="1" applyFill="1" applyAlignment="1" applyProtection="1">
      <alignment horizontal="left" vertical="center" wrapText="1"/>
      <protection locked="0"/>
    </xf>
    <xf numFmtId="0" fontId="3" fillId="0" borderId="0" xfId="0" applyFont="1" applyAlignment="1">
      <alignment vertical="center" wrapText="1"/>
    </xf>
    <xf numFmtId="166" fontId="3" fillId="0" borderId="0" xfId="0" applyNumberFormat="1" applyFont="1" applyAlignment="1">
      <alignment horizontal="right" vertical="center" wrapText="1"/>
    </xf>
    <xf numFmtId="2" fontId="3" fillId="0" borderId="0" xfId="0" applyNumberFormat="1" applyFont="1" applyAlignment="1">
      <alignment horizontal="right" vertical="center" wrapText="1"/>
    </xf>
    <xf numFmtId="167" fontId="3" fillId="0" borderId="0" xfId="0" applyNumberFormat="1" applyFont="1" applyAlignment="1">
      <alignment horizontal="right" vertical="center" wrapText="1"/>
    </xf>
    <xf numFmtId="165" fontId="0" fillId="3" borderId="0" xfId="0" applyNumberFormat="1" applyFill="1" applyProtection="1">
      <protection locked="0"/>
    </xf>
    <xf numFmtId="165" fontId="3" fillId="0" borderId="0" xfId="0" applyNumberFormat="1" applyFont="1" applyAlignment="1">
      <alignment horizontal="left" vertical="center" wrapText="1"/>
    </xf>
  </cellXfs>
  <cellStyles count="1">
    <cellStyle name="Normal" xfId="0" builtinId="0"/>
  </cellStyles>
  <dxfs count="1">
    <dxf>
      <font>
        <color rgb="9C5700"/>
      </font>
      <fill>
        <patternFill patternType="solid">
          <fgColor rgb="FFF4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minjust.consultant.ru/documents/32257" TargetMode="External"/><Relationship Id="rId2" Type="http://schemas.openxmlformats.org/officeDocument/2006/relationships/hyperlink" Target="https://www.minstroyrf.gov.ru/trades/dwd-fer-2020.php?ID=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21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6" customWidth="1"/>
    <col min="4" max="4" width="18" customWidth="1"/>
    <col min="5" max="12" width="14" customWidth="1"/>
    <col min="13" max="13" width="30" customWidth="1"/>
    <col min="14" max="14" width="17" customWidth="1"/>
    <col min="15" max="15" width="18" customWidth="1"/>
  </cols>
  <sheetData>
    <row r="2" spans="1:1" x14ac:dyDescent="0.25">
      <c r="A2" s="1" t="s">
        <v>0</v>
      </c>
    </row>
    <row r="3" ht="34" customHeight="1" spans="1:15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ht="36" customHeight="1" spans="1:15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</row>
    <row r="5" ht="32" customHeight="1" spans="1:15" x14ac:dyDescent="0.25">
      <c r="A5" s="4" t="s">
        <v>17</v>
      </c>
      <c r="B5" s="5"/>
      <c r="C5" s="5"/>
      <c r="D5" s="5"/>
      <c r="E5" s="6"/>
      <c r="F5" s="7"/>
      <c r="G5" s="6"/>
      <c r="H5" s="6"/>
      <c r="I5" s="6"/>
      <c r="J5" s="8"/>
      <c r="K5" s="8"/>
      <c r="L5" s="6"/>
      <c r="M5" s="5"/>
      <c r="N5" s="9">
        <v>1</v>
      </c>
      <c r="O5" s="10" t="str">
        <f>IF(COUNT(F5,N5)=2,F5/N5,"")</f>
        <v/>
      </c>
    </row>
    <row r="6" ht="32" customHeight="1" spans="1:15" x14ac:dyDescent="0.25">
      <c r="A6" s="4" t="s">
        <v>18</v>
      </c>
      <c r="B6" s="5"/>
      <c r="C6" s="5"/>
      <c r="D6" s="5"/>
      <c r="E6" s="6"/>
      <c r="F6" s="7"/>
      <c r="G6" s="6"/>
      <c r="H6" s="6"/>
      <c r="I6" s="6"/>
      <c r="J6" s="8"/>
      <c r="K6" s="8"/>
      <c r="L6" s="6"/>
      <c r="M6" s="5"/>
      <c r="N6" s="9">
        <v>1</v>
      </c>
      <c r="O6" s="10" t="str">
        <f>IF(COUNT(F6,N6)=2,F6/N6,"")</f>
        <v/>
      </c>
    </row>
    <row r="7" ht="32" customHeight="1" spans="1:15" x14ac:dyDescent="0.25">
      <c r="A7" s="4" t="s">
        <v>19</v>
      </c>
      <c r="B7" s="5"/>
      <c r="C7" s="5"/>
      <c r="D7" s="5"/>
      <c r="E7" s="6"/>
      <c r="F7" s="7"/>
      <c r="G7" s="6"/>
      <c r="H7" s="6"/>
      <c r="I7" s="6"/>
      <c r="J7" s="8"/>
      <c r="K7" s="8"/>
      <c r="L7" s="6"/>
      <c r="M7" s="5"/>
      <c r="N7" s="9">
        <v>1</v>
      </c>
      <c r="O7" s="10" t="str">
        <f>IF(COUNT(F7,N7)=2,F7/N7,"")</f>
        <v/>
      </c>
    </row>
    <row r="8" ht="32" customHeight="1" spans="1:15" x14ac:dyDescent="0.25">
      <c r="A8" s="4" t="s">
        <v>20</v>
      </c>
      <c r="E8" s="11"/>
      <c r="F8" s="10" t="str">
        <f>IF(COUNT(F5:F7)=3,SUM(F5:F7),"")</f>
        <v/>
      </c>
      <c r="G8" s="12" t="str">
        <f>IF(COUNT(G5:G7)=3,SUM(G5:G7),"")</f>
        <v/>
      </c>
      <c r="H8" s="12" t="str">
        <f>IF(COUNT(H5:H7)=3,SUM(H5:H7),"")</f>
        <v/>
      </c>
      <c r="I8" s="12" t="str">
        <f>IF(COUNT(I5:I7)=3,SUM(I5:I7),"")</f>
        <v/>
      </c>
      <c r="J8" s="13"/>
      <c r="K8" s="13"/>
      <c r="L8" s="11"/>
      <c r="N8" s="14"/>
      <c r="O8" s="10" t="str">
        <f>IF(COUNT(O5:O7)=3,SUM(O5:O7),"")</f>
        <v/>
      </c>
    </row>
    <row r="11" ht="34" customHeight="1" spans="1:5" x14ac:dyDescent="0.25">
      <c r="A11" s="4" t="s">
        <v>21</v>
      </c>
      <c r="B11" s="15"/>
      <c r="C11" s="15"/>
      <c r="D11" s="15"/>
      <c r="E11" s="15"/>
    </row>
    <row r="12" ht="34" customHeight="1" spans="1:5" x14ac:dyDescent="0.25">
      <c r="A12" s="4" t="s">
        <v>22</v>
      </c>
      <c r="B12" s="15"/>
      <c r="C12" s="15"/>
      <c r="D12" s="15"/>
      <c r="E12" s="15"/>
    </row>
    <row r="13" ht="34" customHeight="1" spans="1:5" x14ac:dyDescent="0.25">
      <c r="A13" s="4" t="s">
        <v>23</v>
      </c>
      <c r="B13" s="16"/>
      <c r="C13" s="16"/>
      <c r="D13" s="16"/>
      <c r="E13" s="16"/>
    </row>
    <row r="14" ht="34" customHeight="1" spans="1:5" x14ac:dyDescent="0.25">
      <c r="A14" s="4" t="s">
        <v>24</v>
      </c>
      <c r="B14" s="15"/>
      <c r="C14" s="15"/>
      <c r="D14" s="15"/>
      <c r="E14" s="15"/>
    </row>
    <row r="15" ht="34" customHeight="1" spans="1:5" x14ac:dyDescent="0.25">
      <c r="A15" s="4" t="s">
        <v>25</v>
      </c>
      <c r="B15" s="15"/>
      <c r="C15" s="15"/>
      <c r="D15" s="15"/>
      <c r="E15" s="15"/>
    </row>
    <row r="16" ht="34" customHeight="1" spans="1:5" x14ac:dyDescent="0.25">
      <c r="A16" s="4" t="s">
        <v>26</v>
      </c>
      <c r="B16" s="15"/>
      <c r="C16" s="15"/>
      <c r="D16" s="15"/>
      <c r="E16" s="15"/>
    </row>
    <row r="17" ht="34" customHeight="1" spans="1:5" x14ac:dyDescent="0.25">
      <c r="A17" s="4" t="s">
        <v>27</v>
      </c>
      <c r="B17" s="15" t="s">
        <v>28</v>
      </c>
      <c r="C17" s="15"/>
      <c r="D17" s="15"/>
      <c r="E17" s="15"/>
    </row>
    <row r="18" ht="34" customHeight="1" spans="1:5" x14ac:dyDescent="0.25">
      <c r="A18" s="4" t="s">
        <v>29</v>
      </c>
      <c r="B18" s="15"/>
      <c r="C18" s="15"/>
      <c r="D18" s="15"/>
      <c r="E18" s="15"/>
    </row>
    <row r="19" ht="34" customHeight="1" spans="1:5" x14ac:dyDescent="0.25">
      <c r="A19" s="4" t="s">
        <v>30</v>
      </c>
      <c r="B19" s="15" t="s">
        <v>31</v>
      </c>
      <c r="C19" s="15"/>
      <c r="D19" s="15"/>
      <c r="E19" s="15"/>
    </row>
    <row r="21" ht="34" customHeight="1" spans="1:15" x14ac:dyDescent="0.25">
      <c r="A21" s="17" t="s">
        <v>32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</row>
  </sheetData>
  <mergeCells count="11">
    <mergeCell ref="A3:O3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A21:O21"/>
  </mergeCells>
  <pageMargins left="0.3" right="0.3" top="0.4" bottom="0.4" header="0.2" footer="0.2"/>
  <pageSetup paperSize="8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40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2" width="20" customWidth="1"/>
    <col min="3" max="3" width="79" customWidth="1"/>
    <col min="4" max="4" width="14" customWidth="1"/>
    <col min="5" max="5" width="40" customWidth="1"/>
    <col min="6" max="6" width="26" customWidth="1"/>
    <col min="7" max="7" width="27" customWidth="1"/>
  </cols>
  <sheetData>
    <row r="2" spans="1:1" x14ac:dyDescent="0.25">
      <c r="A2" s="1" t="s">
        <v>33</v>
      </c>
    </row>
    <row r="4" ht="36" customHeight="1" spans="1:7" x14ac:dyDescent="0.25">
      <c r="A4" s="3" t="s">
        <v>34</v>
      </c>
      <c r="B4" s="3" t="s">
        <v>35</v>
      </c>
      <c r="C4" s="3" t="s">
        <v>36</v>
      </c>
      <c r="D4" s="3" t="s">
        <v>37</v>
      </c>
      <c r="E4" s="3" t="s">
        <v>38</v>
      </c>
      <c r="F4" s="3" t="s">
        <v>30</v>
      </c>
      <c r="G4" s="3" t="s">
        <v>39</v>
      </c>
    </row>
    <row r="5" ht="42" customHeight="1" spans="1:7" x14ac:dyDescent="0.25">
      <c r="A5" s="4" t="s">
        <v>40</v>
      </c>
      <c r="B5" s="4" t="s">
        <v>41</v>
      </c>
      <c r="C5" s="4" t="s">
        <v>42</v>
      </c>
      <c r="D5" s="4" t="s">
        <v>43</v>
      </c>
      <c r="E5" s="4" t="s">
        <v>44</v>
      </c>
      <c r="F5" s="15" t="s">
        <v>45</v>
      </c>
      <c r="G5" s="15" t="s">
        <v>46</v>
      </c>
    </row>
    <row r="6" ht="42" customHeight="1" spans="1:7" x14ac:dyDescent="0.25">
      <c r="A6" s="4" t="s">
        <v>40</v>
      </c>
      <c r="B6" s="4" t="s">
        <v>47</v>
      </c>
      <c r="C6" s="4" t="s">
        <v>48</v>
      </c>
      <c r="D6" s="4" t="s">
        <v>43</v>
      </c>
      <c r="E6" s="4" t="s">
        <v>44</v>
      </c>
      <c r="F6" s="15" t="s">
        <v>45</v>
      </c>
      <c r="G6" s="15" t="s">
        <v>46</v>
      </c>
    </row>
    <row r="7" ht="42" customHeight="1" spans="1:7" x14ac:dyDescent="0.25">
      <c r="A7" s="4" t="s">
        <v>40</v>
      </c>
      <c r="B7" s="4" t="s">
        <v>49</v>
      </c>
      <c r="C7" s="4" t="s">
        <v>50</v>
      </c>
      <c r="D7" s="4" t="s">
        <v>51</v>
      </c>
      <c r="E7" s="4" t="s">
        <v>52</v>
      </c>
      <c r="F7" s="15" t="s">
        <v>45</v>
      </c>
      <c r="G7" s="15" t="s">
        <v>46</v>
      </c>
    </row>
    <row r="8" ht="42" customHeight="1" spans="1:7" x14ac:dyDescent="0.25">
      <c r="A8" s="4" t="s">
        <v>40</v>
      </c>
      <c r="B8" s="4" t="s">
        <v>53</v>
      </c>
      <c r="C8" s="4" t="s">
        <v>54</v>
      </c>
      <c r="D8" s="4" t="s">
        <v>51</v>
      </c>
      <c r="E8" s="4" t="s">
        <v>52</v>
      </c>
      <c r="F8" s="15" t="s">
        <v>45</v>
      </c>
      <c r="G8" s="15" t="s">
        <v>46</v>
      </c>
    </row>
    <row r="9" ht="42" customHeight="1" spans="1:7" x14ac:dyDescent="0.25">
      <c r="A9" s="4" t="s">
        <v>40</v>
      </c>
      <c r="B9" s="4" t="s">
        <v>55</v>
      </c>
      <c r="C9" s="4" t="s">
        <v>56</v>
      </c>
      <c r="D9" s="4" t="s">
        <v>51</v>
      </c>
      <c r="E9" s="4" t="s">
        <v>52</v>
      </c>
      <c r="F9" s="15" t="s">
        <v>45</v>
      </c>
      <c r="G9" s="15" t="s">
        <v>46</v>
      </c>
    </row>
    <row r="10" ht="42" customHeight="1" spans="1:7" x14ac:dyDescent="0.25">
      <c r="A10" s="4" t="s">
        <v>40</v>
      </c>
      <c r="B10" s="4" t="s">
        <v>57</v>
      </c>
      <c r="C10" s="4" t="s">
        <v>58</v>
      </c>
      <c r="D10" s="4" t="s">
        <v>51</v>
      </c>
      <c r="E10" s="4" t="s">
        <v>52</v>
      </c>
      <c r="F10" s="15" t="s">
        <v>45</v>
      </c>
      <c r="G10" s="15" t="s">
        <v>46</v>
      </c>
    </row>
    <row r="11" ht="42" customHeight="1" spans="1:7" x14ac:dyDescent="0.25">
      <c r="A11" s="4" t="s">
        <v>40</v>
      </c>
      <c r="B11" s="4" t="s">
        <v>59</v>
      </c>
      <c r="C11" s="4" t="s">
        <v>60</v>
      </c>
      <c r="D11" s="4" t="s">
        <v>51</v>
      </c>
      <c r="E11" s="4" t="s">
        <v>52</v>
      </c>
      <c r="F11" s="15" t="s">
        <v>45</v>
      </c>
      <c r="G11" s="15" t="s">
        <v>46</v>
      </c>
    </row>
    <row r="12" ht="42" customHeight="1" spans="1:7" x14ac:dyDescent="0.25">
      <c r="A12" s="4" t="s">
        <v>40</v>
      </c>
      <c r="B12" s="4" t="s">
        <v>61</v>
      </c>
      <c r="C12" s="4" t="s">
        <v>62</v>
      </c>
      <c r="D12" s="4" t="s">
        <v>51</v>
      </c>
      <c r="E12" s="4" t="s">
        <v>52</v>
      </c>
      <c r="F12" s="15" t="s">
        <v>45</v>
      </c>
      <c r="G12" s="15" t="s">
        <v>46</v>
      </c>
    </row>
    <row r="13" ht="42" customHeight="1" spans="1:7" x14ac:dyDescent="0.25">
      <c r="A13" s="4" t="s">
        <v>40</v>
      </c>
      <c r="B13" s="4" t="s">
        <v>63</v>
      </c>
      <c r="C13" s="4" t="s">
        <v>64</v>
      </c>
      <c r="D13" s="4" t="s">
        <v>51</v>
      </c>
      <c r="E13" s="4" t="s">
        <v>52</v>
      </c>
      <c r="F13" s="15" t="s">
        <v>45</v>
      </c>
      <c r="G13" s="15" t="s">
        <v>46</v>
      </c>
    </row>
    <row r="14" ht="42" customHeight="1" spans="1:7" x14ac:dyDescent="0.25">
      <c r="A14" s="4" t="s">
        <v>40</v>
      </c>
      <c r="B14" s="4" t="s">
        <v>65</v>
      </c>
      <c r="C14" s="4" t="s">
        <v>66</v>
      </c>
      <c r="D14" s="4" t="s">
        <v>51</v>
      </c>
      <c r="E14" s="4" t="s">
        <v>52</v>
      </c>
      <c r="F14" s="15" t="s">
        <v>45</v>
      </c>
      <c r="G14" s="15" t="s">
        <v>46</v>
      </c>
    </row>
    <row r="15" ht="42" customHeight="1" spans="1:7" x14ac:dyDescent="0.25">
      <c r="A15" s="4" t="s">
        <v>40</v>
      </c>
      <c r="B15" s="4" t="s">
        <v>67</v>
      </c>
      <c r="C15" s="4" t="s">
        <v>68</v>
      </c>
      <c r="D15" s="4" t="s">
        <v>51</v>
      </c>
      <c r="E15" s="4" t="s">
        <v>52</v>
      </c>
      <c r="F15" s="15" t="s">
        <v>45</v>
      </c>
      <c r="G15" s="15" t="s">
        <v>46</v>
      </c>
    </row>
    <row r="16" ht="42" customHeight="1" spans="1:7" x14ac:dyDescent="0.25">
      <c r="A16" s="4" t="s">
        <v>40</v>
      </c>
      <c r="B16" s="4" t="s">
        <v>69</v>
      </c>
      <c r="C16" s="4" t="s">
        <v>70</v>
      </c>
      <c r="D16" s="4" t="s">
        <v>51</v>
      </c>
      <c r="E16" s="4" t="s">
        <v>52</v>
      </c>
      <c r="F16" s="15" t="s">
        <v>45</v>
      </c>
      <c r="G16" s="15" t="s">
        <v>46</v>
      </c>
    </row>
    <row r="17" ht="42" customHeight="1" spans="1:7" x14ac:dyDescent="0.25">
      <c r="A17" s="4" t="s">
        <v>40</v>
      </c>
      <c r="B17" s="4" t="s">
        <v>71</v>
      </c>
      <c r="C17" s="4" t="s">
        <v>72</v>
      </c>
      <c r="D17" s="4" t="s">
        <v>51</v>
      </c>
      <c r="E17" s="4" t="s">
        <v>52</v>
      </c>
      <c r="F17" s="15" t="s">
        <v>45</v>
      </c>
      <c r="G17" s="15" t="s">
        <v>46</v>
      </c>
    </row>
    <row r="18" ht="42" customHeight="1" spans="1:7" x14ac:dyDescent="0.25">
      <c r="A18" s="4" t="s">
        <v>40</v>
      </c>
      <c r="B18" s="4" t="s">
        <v>73</v>
      </c>
      <c r="C18" s="4" t="s">
        <v>74</v>
      </c>
      <c r="D18" s="4" t="s">
        <v>51</v>
      </c>
      <c r="E18" s="4" t="s">
        <v>52</v>
      </c>
      <c r="F18" s="15" t="s">
        <v>45</v>
      </c>
      <c r="G18" s="15" t="s">
        <v>46</v>
      </c>
    </row>
    <row r="19" ht="42" customHeight="1" spans="1:7" x14ac:dyDescent="0.25">
      <c r="A19" s="4" t="s">
        <v>40</v>
      </c>
      <c r="B19" s="4" t="s">
        <v>75</v>
      </c>
      <c r="C19" s="4" t="s">
        <v>76</v>
      </c>
      <c r="D19" s="4" t="s">
        <v>43</v>
      </c>
      <c r="E19" s="4" t="s">
        <v>77</v>
      </c>
      <c r="F19" s="15" t="s">
        <v>45</v>
      </c>
      <c r="G19" s="15" t="s">
        <v>46</v>
      </c>
    </row>
    <row r="20" ht="42" customHeight="1" spans="1:7" x14ac:dyDescent="0.25">
      <c r="A20" s="4" t="s">
        <v>40</v>
      </c>
      <c r="B20" s="4" t="s">
        <v>78</v>
      </c>
      <c r="C20" s="4" t="s">
        <v>79</v>
      </c>
      <c r="D20" s="4" t="s">
        <v>43</v>
      </c>
      <c r="E20" s="4" t="s">
        <v>77</v>
      </c>
      <c r="F20" s="15" t="s">
        <v>45</v>
      </c>
      <c r="G20" s="15" t="s">
        <v>46</v>
      </c>
    </row>
    <row r="21" ht="42" customHeight="1" spans="1:7" x14ac:dyDescent="0.25">
      <c r="A21" s="4" t="s">
        <v>40</v>
      </c>
      <c r="B21" s="4" t="s">
        <v>80</v>
      </c>
      <c r="C21" s="4" t="s">
        <v>81</v>
      </c>
      <c r="D21" s="4" t="s">
        <v>43</v>
      </c>
      <c r="E21" s="4" t="s">
        <v>77</v>
      </c>
      <c r="F21" s="15" t="s">
        <v>45</v>
      </c>
      <c r="G21" s="15" t="s">
        <v>46</v>
      </c>
    </row>
    <row r="22" ht="42" customHeight="1" spans="1:7" x14ac:dyDescent="0.25">
      <c r="A22" s="4" t="s">
        <v>40</v>
      </c>
      <c r="B22" s="4" t="s">
        <v>82</v>
      </c>
      <c r="C22" s="4" t="s">
        <v>83</v>
      </c>
      <c r="D22" s="4" t="s">
        <v>43</v>
      </c>
      <c r="E22" s="4" t="s">
        <v>77</v>
      </c>
      <c r="F22" s="15" t="s">
        <v>45</v>
      </c>
      <c r="G22" s="15" t="s">
        <v>46</v>
      </c>
    </row>
    <row r="23" ht="42" customHeight="1" spans="1:7" x14ac:dyDescent="0.25">
      <c r="A23" s="4" t="s">
        <v>40</v>
      </c>
      <c r="B23" s="4" t="s">
        <v>84</v>
      </c>
      <c r="C23" s="4" t="s">
        <v>85</v>
      </c>
      <c r="D23" s="4" t="s">
        <v>43</v>
      </c>
      <c r="E23" s="4" t="s">
        <v>77</v>
      </c>
      <c r="F23" s="15" t="s">
        <v>45</v>
      </c>
      <c r="G23" s="15" t="s">
        <v>46</v>
      </c>
    </row>
    <row r="24" ht="42" customHeight="1" spans="1:7" x14ac:dyDescent="0.25">
      <c r="A24" s="4" t="s">
        <v>40</v>
      </c>
      <c r="B24" s="4" t="s">
        <v>86</v>
      </c>
      <c r="C24" s="4" t="s">
        <v>87</v>
      </c>
      <c r="D24" s="4" t="s">
        <v>43</v>
      </c>
      <c r="E24" s="4" t="s">
        <v>77</v>
      </c>
      <c r="F24" s="15" t="s">
        <v>45</v>
      </c>
      <c r="G24" s="15" t="s">
        <v>46</v>
      </c>
    </row>
    <row r="25" ht="42" customHeight="1" spans="1:7" x14ac:dyDescent="0.25">
      <c r="A25" s="4" t="s">
        <v>40</v>
      </c>
      <c r="B25" s="4" t="s">
        <v>88</v>
      </c>
      <c r="C25" s="4" t="s">
        <v>89</v>
      </c>
      <c r="D25" s="4" t="s">
        <v>43</v>
      </c>
      <c r="E25" s="4" t="s">
        <v>77</v>
      </c>
      <c r="F25" s="15" t="s">
        <v>45</v>
      </c>
      <c r="G25" s="15" t="s">
        <v>46</v>
      </c>
    </row>
    <row r="26" ht="42" customHeight="1" spans="1:7" x14ac:dyDescent="0.25">
      <c r="A26" s="4" t="s">
        <v>40</v>
      </c>
      <c r="B26" s="4" t="s">
        <v>90</v>
      </c>
      <c r="C26" s="4" t="s">
        <v>91</v>
      </c>
      <c r="D26" s="4" t="s">
        <v>43</v>
      </c>
      <c r="E26" s="4" t="s">
        <v>77</v>
      </c>
      <c r="F26" s="15" t="s">
        <v>45</v>
      </c>
      <c r="G26" s="15" t="s">
        <v>46</v>
      </c>
    </row>
    <row r="27" ht="42" customHeight="1" spans="1:7" x14ac:dyDescent="0.25">
      <c r="A27" s="4" t="s">
        <v>40</v>
      </c>
      <c r="B27" s="4" t="s">
        <v>92</v>
      </c>
      <c r="C27" s="4" t="s">
        <v>93</v>
      </c>
      <c r="D27" s="4" t="s">
        <v>43</v>
      </c>
      <c r="E27" s="4" t="s">
        <v>77</v>
      </c>
      <c r="F27" s="15" t="s">
        <v>45</v>
      </c>
      <c r="G27" s="15" t="s">
        <v>46</v>
      </c>
    </row>
    <row r="28" ht="42" customHeight="1" spans="1:7" x14ac:dyDescent="0.25">
      <c r="A28" s="4" t="s">
        <v>40</v>
      </c>
      <c r="B28" s="4" t="s">
        <v>94</v>
      </c>
      <c r="C28" s="4" t="s">
        <v>95</v>
      </c>
      <c r="D28" s="4" t="s">
        <v>43</v>
      </c>
      <c r="E28" s="4" t="s">
        <v>77</v>
      </c>
      <c r="F28" s="15" t="s">
        <v>45</v>
      </c>
      <c r="G28" s="15" t="s">
        <v>46</v>
      </c>
    </row>
    <row r="29" ht="42" customHeight="1" spans="1:7" x14ac:dyDescent="0.25">
      <c r="A29" s="4" t="s">
        <v>40</v>
      </c>
      <c r="B29" s="4" t="s">
        <v>96</v>
      </c>
      <c r="C29" s="4" t="s">
        <v>97</v>
      </c>
      <c r="D29" s="4" t="s">
        <v>43</v>
      </c>
      <c r="E29" s="4" t="s">
        <v>77</v>
      </c>
      <c r="F29" s="15" t="s">
        <v>45</v>
      </c>
      <c r="G29" s="15" t="s">
        <v>46</v>
      </c>
    </row>
    <row r="30" ht="42" customHeight="1" spans="1:7" x14ac:dyDescent="0.25">
      <c r="A30" s="4" t="s">
        <v>40</v>
      </c>
      <c r="B30" s="4" t="s">
        <v>98</v>
      </c>
      <c r="C30" s="4" t="s">
        <v>99</v>
      </c>
      <c r="D30" s="4" t="s">
        <v>43</v>
      </c>
      <c r="E30" s="4" t="s">
        <v>77</v>
      </c>
      <c r="F30" s="15" t="s">
        <v>45</v>
      </c>
      <c r="G30" s="15" t="s">
        <v>46</v>
      </c>
    </row>
    <row r="31" ht="42" customHeight="1" spans="1:7" x14ac:dyDescent="0.25">
      <c r="A31" s="4" t="s">
        <v>40</v>
      </c>
      <c r="B31" s="4" t="s">
        <v>100</v>
      </c>
      <c r="C31" s="4" t="s">
        <v>101</v>
      </c>
      <c r="D31" s="4" t="s">
        <v>43</v>
      </c>
      <c r="E31" s="4" t="s">
        <v>77</v>
      </c>
      <c r="F31" s="15" t="s">
        <v>45</v>
      </c>
      <c r="G31" s="15" t="s">
        <v>46</v>
      </c>
    </row>
    <row r="33" ht="34" customHeight="1" spans="1:7" x14ac:dyDescent="0.25">
      <c r="A33" s="17" t="s">
        <v>102</v>
      </c>
      <c r="B33" s="17"/>
      <c r="C33" s="17"/>
      <c r="D33" s="17"/>
      <c r="E33" s="17"/>
      <c r="F33" s="17"/>
      <c r="G33" s="17"/>
    </row>
    <row r="35" ht="32" customHeight="1" spans="1:1" x14ac:dyDescent="0.25">
      <c r="A35" s="4" t="s">
        <v>103</v>
      </c>
    </row>
    <row r="36" ht="32" customHeight="1" spans="1:5" x14ac:dyDescent="0.25">
      <c r="A36" s="4" t="s">
        <v>2</v>
      </c>
      <c r="B36" s="4" t="s">
        <v>35</v>
      </c>
      <c r="C36" s="4" t="s">
        <v>26</v>
      </c>
      <c r="D36" s="4" t="s">
        <v>104</v>
      </c>
      <c r="E36" s="4" t="s">
        <v>105</v>
      </c>
    </row>
    <row r="37" ht="32" customHeight="1" spans="1:5" x14ac:dyDescent="0.25">
      <c r="A37" s="4" t="s">
        <v>106</v>
      </c>
      <c r="B37" s="4" t="s">
        <v>75</v>
      </c>
      <c r="C37" s="4" t="s">
        <v>107</v>
      </c>
      <c r="D37" s="4" t="s">
        <v>43</v>
      </c>
      <c r="E37" s="18">
        <v>1</v>
      </c>
    </row>
    <row r="38" ht="32" customHeight="1" spans="1:5" x14ac:dyDescent="0.25">
      <c r="A38" s="4" t="s">
        <v>106</v>
      </c>
      <c r="B38" s="4" t="s">
        <v>78</v>
      </c>
      <c r="C38" s="4" t="s">
        <v>108</v>
      </c>
      <c r="D38" s="4" t="s">
        <v>43</v>
      </c>
      <c r="E38" s="18">
        <v>2</v>
      </c>
    </row>
    <row r="40" ht="34" customHeight="1" spans="1:7" x14ac:dyDescent="0.25">
      <c r="A40" s="17" t="s">
        <v>109</v>
      </c>
      <c r="B40" s="17"/>
      <c r="C40" s="17"/>
      <c r="D40" s="17"/>
      <c r="E40" s="17"/>
      <c r="F40" s="17"/>
      <c r="G40" s="17"/>
    </row>
  </sheetData>
  <autoFilter ref="A4:G31"/>
  <mergeCells count="2">
    <mergeCell ref="A33:G33"/>
    <mergeCell ref="A40:G40"/>
  </mergeCells>
  <pageMargins left="0.3" right="0.3" top="0.4" bottom="0.4" header="0.2" footer="0.2"/>
  <pageSetup paperSize="8"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5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20" customWidth="1"/>
    <col min="3" max="3" width="21" customWidth="1"/>
    <col min="4" max="4" width="47" customWidth="1"/>
    <col min="5" max="5" width="16" customWidth="1"/>
    <col min="6" max="6" width="20" customWidth="1"/>
    <col min="7" max="7" width="22" customWidth="1"/>
    <col min="8" max="8" width="23" customWidth="1"/>
    <col min="9" max="9" width="25" customWidth="1"/>
    <col min="10" max="10" width="58" customWidth="1"/>
  </cols>
  <sheetData>
    <row r="2" spans="1:1" x14ac:dyDescent="0.25">
      <c r="A2" s="1" t="s">
        <v>110</v>
      </c>
    </row>
    <row r="4" ht="36" customHeight="1" spans="1:10" x14ac:dyDescent="0.25">
      <c r="A4" s="3" t="s">
        <v>111</v>
      </c>
      <c r="B4" s="3" t="s">
        <v>35</v>
      </c>
      <c r="C4" s="3" t="s">
        <v>112</v>
      </c>
      <c r="D4" s="3" t="s">
        <v>113</v>
      </c>
      <c r="E4" s="3" t="s">
        <v>114</v>
      </c>
      <c r="F4" s="3" t="s">
        <v>115</v>
      </c>
      <c r="G4" s="3" t="s">
        <v>116</v>
      </c>
      <c r="H4" s="3" t="s">
        <v>117</v>
      </c>
      <c r="I4" s="3" t="s">
        <v>118</v>
      </c>
      <c r="J4" s="3" t="s">
        <v>119</v>
      </c>
    </row>
    <row r="5" ht="32" customHeight="1" spans="1:10" x14ac:dyDescent="0.25">
      <c r="A5" s="4" t="s">
        <v>120</v>
      </c>
      <c r="B5" s="4" t="s">
        <v>49</v>
      </c>
      <c r="C5" s="4" t="s">
        <v>121</v>
      </c>
      <c r="D5" s="4" t="s">
        <v>122</v>
      </c>
      <c r="E5" s="4" t="s">
        <v>123</v>
      </c>
      <c r="F5" s="19">
        <v>3.84</v>
      </c>
      <c r="G5" s="19" t="str">
        <f>IF(ISNUMBER('Исходные'!O8),'Исходные'!O8,"")</f>
        <v/>
      </c>
      <c r="H5" s="19" t="str">
        <f>IF(COUNT(F5,G5)=2,F5*G5,"")</f>
        <v/>
      </c>
      <c r="I5" s="4" t="s">
        <v>124</v>
      </c>
      <c r="J5" s="4" t="s">
        <v>125</v>
      </c>
    </row>
    <row r="6" ht="32" customHeight="1" spans="1:10" x14ac:dyDescent="0.25">
      <c r="A6" s="4" t="s">
        <v>120</v>
      </c>
      <c r="B6" s="4" t="s">
        <v>49</v>
      </c>
      <c r="C6" s="4" t="s">
        <v>126</v>
      </c>
      <c r="D6" s="4" t="s">
        <v>127</v>
      </c>
      <c r="E6" s="4" t="s">
        <v>128</v>
      </c>
      <c r="F6" s="20">
        <v>0.8652</v>
      </c>
      <c r="G6" s="20" t="str">
        <f>IF(ISNUMBER('Исходные'!O8),'Исходные'!O8,"")</f>
        <v/>
      </c>
      <c r="H6" s="20" t="str">
        <f>IF(COUNT(F6,G6)=2,F6*G6,"")</f>
        <v/>
      </c>
      <c r="I6" s="4" t="s">
        <v>124</v>
      </c>
      <c r="J6" s="4" t="s">
        <v>125</v>
      </c>
    </row>
    <row r="7" ht="32" customHeight="1" spans="1:10" x14ac:dyDescent="0.25">
      <c r="A7" s="4" t="s">
        <v>120</v>
      </c>
      <c r="B7" s="4" t="s">
        <v>49</v>
      </c>
      <c r="C7" s="4" t="s">
        <v>129</v>
      </c>
      <c r="D7" s="4" t="s">
        <v>130</v>
      </c>
      <c r="E7" s="4" t="s">
        <v>51</v>
      </c>
      <c r="F7" s="10">
        <v>1</v>
      </c>
      <c r="G7" s="10" t="str">
        <f>IF(ISNUMBER('Исходные'!O8),'Исходные'!O8,"")</f>
        <v/>
      </c>
      <c r="H7" s="10" t="str">
        <f>IF(COUNT(F7,G7)=2,F7*G7,"")</f>
        <v/>
      </c>
      <c r="I7" s="4" t="s">
        <v>124</v>
      </c>
      <c r="J7" s="4" t="s">
        <v>131</v>
      </c>
    </row>
    <row r="8" ht="32" customHeight="1" spans="1:10" x14ac:dyDescent="0.25">
      <c r="A8" s="4" t="s">
        <v>120</v>
      </c>
      <c r="B8" s="4" t="s">
        <v>49</v>
      </c>
      <c r="C8" s="4" t="s">
        <v>132</v>
      </c>
      <c r="D8" s="4" t="s">
        <v>133</v>
      </c>
      <c r="E8" s="4" t="s">
        <v>134</v>
      </c>
      <c r="F8" s="12" t="str">
        <f>IF(ISNUMBER('Исходные'!G8),'Исходные'!G8,"")</f>
        <v/>
      </c>
      <c r="G8" s="12">
        <v>1</v>
      </c>
      <c r="H8" s="12" t="str">
        <f>IF(COUNT(F8,G8)=2,F8/G8,"")</f>
        <v/>
      </c>
      <c r="I8" s="4" t="s">
        <v>135</v>
      </c>
      <c r="J8" s="4" t="s">
        <v>136</v>
      </c>
    </row>
    <row r="9" ht="32" customHeight="1" spans="1:10" x14ac:dyDescent="0.25">
      <c r="A9" s="4" t="s">
        <v>120</v>
      </c>
      <c r="B9" s="4" t="s">
        <v>49</v>
      </c>
      <c r="C9" s="4" t="s">
        <v>132</v>
      </c>
      <c r="D9" s="4" t="s">
        <v>137</v>
      </c>
      <c r="E9" s="4" t="s">
        <v>134</v>
      </c>
      <c r="F9" s="12" t="str">
        <f>IF(ISNUMBER('Исходные'!G8),'Исходные'!G8,"")</f>
        <v/>
      </c>
      <c r="G9" s="12">
        <v>1</v>
      </c>
      <c r="H9" s="12" t="str">
        <f>IF(COUNT(F9,G9)=2,F9/G9,"")</f>
        <v/>
      </c>
      <c r="I9" s="4" t="s">
        <v>135</v>
      </c>
      <c r="J9" s="4" t="s">
        <v>136</v>
      </c>
    </row>
    <row r="10" ht="32" customHeight="1" spans="1:10" x14ac:dyDescent="0.25">
      <c r="A10" s="4" t="s">
        <v>120</v>
      </c>
      <c r="B10" s="4" t="s">
        <v>49</v>
      </c>
      <c r="C10" s="4" t="s">
        <v>138</v>
      </c>
      <c r="D10" s="4" t="s">
        <v>139</v>
      </c>
      <c r="E10" s="4" t="s">
        <v>134</v>
      </c>
      <c r="F10" s="12" t="str">
        <f>IF(ISNUMBER('Исходные'!G8),'Исходные'!G8*2,"")</f>
        <v/>
      </c>
      <c r="G10" s="12">
        <v>1</v>
      </c>
      <c r="H10" s="12" t="str">
        <f>IF(COUNT(F10,G10)=2,F10/G10,"")</f>
        <v/>
      </c>
      <c r="I10" s="4" t="s">
        <v>135</v>
      </c>
      <c r="J10" s="4" t="s">
        <v>140</v>
      </c>
    </row>
    <row r="11" ht="32" customHeight="1" spans="1:10" x14ac:dyDescent="0.25">
      <c r="A11" s="4" t="s">
        <v>120</v>
      </c>
      <c r="B11" s="4" t="s">
        <v>49</v>
      </c>
      <c r="C11" s="4" t="s">
        <v>141</v>
      </c>
      <c r="D11" s="4" t="s">
        <v>142</v>
      </c>
      <c r="E11" s="4" t="s">
        <v>134</v>
      </c>
      <c r="F11" s="12" t="str">
        <f>IF(ISNUMBER('Исходные'!H8),'Исходные'!H8,"")</f>
        <v/>
      </c>
      <c r="G11" s="12">
        <v>1</v>
      </c>
      <c r="H11" s="12" t="str">
        <f>IF(COUNT(F11,G11)=2,F11/G11,"")</f>
        <v/>
      </c>
      <c r="I11" s="4" t="s">
        <v>135</v>
      </c>
      <c r="J11" s="4" t="s">
        <v>143</v>
      </c>
    </row>
    <row r="12" ht="32" customHeight="1" spans="1:10" x14ac:dyDescent="0.25">
      <c r="A12" s="4" t="s">
        <v>120</v>
      </c>
      <c r="B12" s="4" t="s">
        <v>49</v>
      </c>
      <c r="C12" s="4" t="s">
        <v>144</v>
      </c>
      <c r="D12" s="4" t="s">
        <v>145</v>
      </c>
      <c r="E12" s="4" t="s">
        <v>146</v>
      </c>
      <c r="F12" s="12" t="str">
        <f>IF(ISNUMBER('Исходные'!I8),'Исходные'!I8,"")</f>
        <v/>
      </c>
      <c r="G12" s="12">
        <v>10</v>
      </c>
      <c r="H12" s="12" t="str">
        <f>IF(COUNT(F12,G12)=2,F12/G12,"")</f>
        <v/>
      </c>
      <c r="I12" s="4" t="s">
        <v>135</v>
      </c>
      <c r="J12" s="4" t="s">
        <v>147</v>
      </c>
    </row>
    <row r="13" ht="32" customHeight="1" spans="4:8" x14ac:dyDescent="0.25">
      <c r="D13" s="4" t="s">
        <v>148</v>
      </c>
      <c r="E13" s="4" t="s">
        <v>134</v>
      </c>
      <c r="F13" s="11"/>
      <c r="G13" s="11"/>
      <c r="H13" s="12" t="str">
        <f>IF(COUNT(H8:H9)=2,SUM(H8:H9),"")</f>
        <v/>
      </c>
    </row>
    <row r="14" ht="32" customHeight="1" spans="1:10" x14ac:dyDescent="0.25">
      <c r="A14" s="4" t="s">
        <v>120</v>
      </c>
      <c r="B14" s="4" t="s">
        <v>49</v>
      </c>
      <c r="C14" s="4"/>
      <c r="D14" s="4" t="s">
        <v>149</v>
      </c>
      <c r="E14" s="4" t="s">
        <v>150</v>
      </c>
      <c r="F14" s="5"/>
      <c r="G14" s="5"/>
      <c r="H14" s="18" t="str">
        <f>IF(COUNT(F14,G14)=2,F14*G14,"")</f>
        <v/>
      </c>
      <c r="I14" s="4" t="s">
        <v>151</v>
      </c>
      <c r="J14" s="4" t="s">
        <v>152</v>
      </c>
    </row>
    <row r="15" ht="32" customHeight="1" spans="1:10" x14ac:dyDescent="0.25">
      <c r="A15" s="4" t="s">
        <v>120</v>
      </c>
      <c r="B15" s="4" t="s">
        <v>49</v>
      </c>
      <c r="C15" s="4"/>
      <c r="D15" s="4" t="s">
        <v>153</v>
      </c>
      <c r="E15" s="4" t="s">
        <v>43</v>
      </c>
      <c r="F15" s="5"/>
      <c r="G15" s="5"/>
      <c r="H15" s="18" t="str">
        <f>IF(COUNT(F15,G15)=2,F15*G15,"")</f>
        <v/>
      </c>
      <c r="I15" s="4" t="s">
        <v>151</v>
      </c>
      <c r="J15" s="4" t="s">
        <v>152</v>
      </c>
    </row>
    <row r="16" ht="32" customHeight="1" spans="1:10" x14ac:dyDescent="0.25">
      <c r="A16" s="4" t="s">
        <v>120</v>
      </c>
      <c r="B16" s="4" t="s">
        <v>49</v>
      </c>
      <c r="C16" s="4"/>
      <c r="D16" s="4" t="s">
        <v>154</v>
      </c>
      <c r="E16" s="4" t="s">
        <v>155</v>
      </c>
      <c r="F16" s="5"/>
      <c r="G16" s="5"/>
      <c r="H16" s="18" t="str">
        <f>IF(COUNT(F16,G16)=2,F16*G16,"")</f>
        <v/>
      </c>
      <c r="I16" s="4" t="s">
        <v>151</v>
      </c>
      <c r="J16" s="4" t="s">
        <v>152</v>
      </c>
    </row>
    <row r="18" ht="34" customHeight="1" spans="1:10" x14ac:dyDescent="0.25">
      <c r="A18" s="17" t="s">
        <v>156</v>
      </c>
      <c r="B18" s="17"/>
      <c r="C18" s="17"/>
      <c r="D18" s="17"/>
      <c r="E18" s="17"/>
      <c r="F18" s="17"/>
      <c r="G18" s="17"/>
      <c r="H18" s="17"/>
      <c r="I18" s="17"/>
      <c r="J18" s="17"/>
    </row>
    <row r="20" ht="32" customHeight="1" spans="1:1" x14ac:dyDescent="0.25">
      <c r="A20" s="4" t="s">
        <v>157</v>
      </c>
    </row>
    <row r="21" ht="32" customHeight="1" spans="1:10" x14ac:dyDescent="0.25">
      <c r="A21" s="4" t="s">
        <v>105</v>
      </c>
      <c r="B21" s="4" t="s">
        <v>35</v>
      </c>
      <c r="C21" s="4"/>
      <c r="D21" s="4" t="s">
        <v>158</v>
      </c>
      <c r="E21" s="4" t="s">
        <v>159</v>
      </c>
      <c r="F21" s="4" t="s">
        <v>160</v>
      </c>
      <c r="G21" s="4" t="s">
        <v>161</v>
      </c>
      <c r="H21" s="4" t="s">
        <v>162</v>
      </c>
      <c r="I21" s="4" t="s">
        <v>118</v>
      </c>
      <c r="J21" s="4" t="s">
        <v>163</v>
      </c>
    </row>
    <row r="22" ht="32" customHeight="1" spans="1:10" x14ac:dyDescent="0.25">
      <c r="A22" s="4"/>
      <c r="B22" s="4" t="s">
        <v>49</v>
      </c>
      <c r="C22" s="4"/>
      <c r="D22" s="4" t="s">
        <v>164</v>
      </c>
      <c r="E22" s="4" t="s">
        <v>159</v>
      </c>
      <c r="F22" s="19">
        <v>42.59</v>
      </c>
      <c r="G22" s="18" t="str">
        <f>IF(ISNUMBER('Исходные'!O8),'Исходные'!O8,"")</f>
        <v/>
      </c>
      <c r="H22" s="19" t="str">
        <f>IF(COUNT(F22,G22)=2,F22*G22,"")</f>
        <v/>
      </c>
      <c r="I22" s="4" t="s">
        <v>165</v>
      </c>
      <c r="J22" s="4" t="s">
        <v>166</v>
      </c>
    </row>
    <row r="23" ht="32" customHeight="1" spans="1:10" x14ac:dyDescent="0.25">
      <c r="A23" s="4"/>
      <c r="B23" s="4" t="s">
        <v>49</v>
      </c>
      <c r="C23" s="4"/>
      <c r="D23" s="4" t="s">
        <v>167</v>
      </c>
      <c r="E23" s="4" t="s">
        <v>159</v>
      </c>
      <c r="F23" s="19">
        <v>0</v>
      </c>
      <c r="G23" s="18" t="str">
        <f>IF(ISNUMBER('Исходные'!O8),'Исходные'!O8,"")</f>
        <v/>
      </c>
      <c r="H23" s="19" t="str">
        <f>IF(COUNT(F23,G23)=2,F23*G23,"")</f>
        <v/>
      </c>
      <c r="I23" s="4" t="s">
        <v>165</v>
      </c>
      <c r="J23" s="4" t="s">
        <v>166</v>
      </c>
    </row>
    <row r="24" ht="32" customHeight="1" spans="1:10" x14ac:dyDescent="0.25">
      <c r="A24" s="4"/>
      <c r="B24" s="4" t="s">
        <v>49</v>
      </c>
      <c r="C24" s="4"/>
      <c r="D24" s="4" t="s">
        <v>168</v>
      </c>
      <c r="E24" s="4" t="s">
        <v>159</v>
      </c>
      <c r="F24" s="19">
        <v>93.31</v>
      </c>
      <c r="G24" s="18" t="str">
        <f>IF(ISNUMBER('Исходные'!O8),'Исходные'!O8,"")</f>
        <v/>
      </c>
      <c r="H24" s="19" t="str">
        <f>IF(COUNT(F24,G24)=2,F24*G24,"")</f>
        <v/>
      </c>
      <c r="I24" s="4" t="s">
        <v>165</v>
      </c>
      <c r="J24" s="4" t="s">
        <v>166</v>
      </c>
    </row>
    <row r="25" ht="32" customHeight="1" spans="4:8" x14ac:dyDescent="0.25">
      <c r="D25" s="4" t="s">
        <v>169</v>
      </c>
      <c r="H25" s="19" t="str">
        <f>IF(COUNT(H22:H24)=3,SUM(H22:H24),"")</f>
        <v/>
      </c>
    </row>
  </sheetData>
  <mergeCells count="1">
    <mergeCell ref="A18:J18"/>
  </mergeCells>
  <pageMargins left="0.3" right="0.3" top="0.4" bottom="0.4" header="0.2" footer="0.2"/>
  <pageSetup paperSize="8"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21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66" customWidth="1"/>
    <col min="2" max="2" width="23" customWidth="1"/>
    <col min="3" max="3" width="65" customWidth="1"/>
    <col min="4" max="4" width="26" customWidth="1"/>
    <col min="5" max="5" width="17" customWidth="1"/>
  </cols>
  <sheetData>
    <row r="2" spans="1:1" x14ac:dyDescent="0.25">
      <c r="A2" s="1" t="s">
        <v>170</v>
      </c>
    </row>
    <row r="4" ht="36" customHeight="1" spans="1:5" x14ac:dyDescent="0.25">
      <c r="A4" s="3" t="s">
        <v>171</v>
      </c>
      <c r="B4" s="3" t="s">
        <v>172</v>
      </c>
      <c r="C4" s="3" t="s">
        <v>173</v>
      </c>
      <c r="D4" s="3" t="s">
        <v>174</v>
      </c>
      <c r="E4" s="3" t="s">
        <v>175</v>
      </c>
    </row>
    <row r="5" ht="36" customHeight="1" spans="1:5" x14ac:dyDescent="0.25">
      <c r="A5" s="4" t="s">
        <v>176</v>
      </c>
      <c r="B5" s="15" t="s">
        <v>177</v>
      </c>
      <c r="C5" s="15"/>
      <c r="D5" s="15"/>
      <c r="E5" s="21"/>
    </row>
    <row r="6" ht="36" customHeight="1" spans="1:5" x14ac:dyDescent="0.25">
      <c r="A6" s="4" t="s">
        <v>178</v>
      </c>
      <c r="B6" s="15" t="s">
        <v>177</v>
      </c>
      <c r="C6" s="15"/>
      <c r="D6" s="15"/>
      <c r="E6" s="21"/>
    </row>
    <row r="7" ht="36" customHeight="1" spans="1:5" x14ac:dyDescent="0.25">
      <c r="A7" s="4" t="s">
        <v>179</v>
      </c>
      <c r="B7" s="15" t="s">
        <v>177</v>
      </c>
      <c r="C7" s="15"/>
      <c r="D7" s="15"/>
      <c r="E7" s="21"/>
    </row>
    <row r="8" ht="36" customHeight="1" spans="1:5" x14ac:dyDescent="0.25">
      <c r="A8" s="4" t="s">
        <v>180</v>
      </c>
      <c r="B8" s="15" t="s">
        <v>177</v>
      </c>
      <c r="C8" s="15"/>
      <c r="D8" s="15"/>
      <c r="E8" s="21"/>
    </row>
    <row r="9" ht="36" customHeight="1" spans="1:5" x14ac:dyDescent="0.25">
      <c r="A9" s="4" t="s">
        <v>181</v>
      </c>
      <c r="B9" s="15" t="s">
        <v>177</v>
      </c>
      <c r="C9" s="15"/>
      <c r="D9" s="15"/>
      <c r="E9" s="21"/>
    </row>
    <row r="10" ht="36" customHeight="1" spans="1:5" x14ac:dyDescent="0.25">
      <c r="A10" s="4" t="s">
        <v>182</v>
      </c>
      <c r="B10" s="15" t="s">
        <v>177</v>
      </c>
      <c r="C10" s="15"/>
      <c r="D10" s="15"/>
      <c r="E10" s="21"/>
    </row>
    <row r="11" ht="36" customHeight="1" spans="1:5" x14ac:dyDescent="0.25">
      <c r="A11" s="4" t="s">
        <v>183</v>
      </c>
      <c r="B11" s="15" t="s">
        <v>177</v>
      </c>
      <c r="C11" s="15"/>
      <c r="D11" s="15"/>
      <c r="E11" s="21"/>
    </row>
    <row r="12" ht="36" customHeight="1" spans="1:5" x14ac:dyDescent="0.25">
      <c r="A12" s="4" t="s">
        <v>184</v>
      </c>
      <c r="B12" s="15" t="s">
        <v>177</v>
      </c>
      <c r="C12" s="15"/>
      <c r="D12" s="15"/>
      <c r="E12" s="21"/>
    </row>
    <row r="13" ht="36" customHeight="1" spans="1:5" x14ac:dyDescent="0.25">
      <c r="A13" s="4" t="s">
        <v>185</v>
      </c>
      <c r="B13" s="15" t="s">
        <v>177</v>
      </c>
      <c r="C13" s="15"/>
      <c r="D13" s="15"/>
      <c r="E13" s="21"/>
    </row>
    <row r="14" ht="36" customHeight="1" spans="1:5" x14ac:dyDescent="0.25">
      <c r="A14" s="4" t="s">
        <v>186</v>
      </c>
      <c r="B14" s="15" t="s">
        <v>177</v>
      </c>
      <c r="C14" s="15"/>
      <c r="D14" s="15"/>
      <c r="E14" s="21"/>
    </row>
    <row r="15" ht="36" customHeight="1" spans="1:5" x14ac:dyDescent="0.25">
      <c r="A15" s="4" t="s">
        <v>187</v>
      </c>
      <c r="B15" s="15" t="s">
        <v>177</v>
      </c>
      <c r="C15" s="15"/>
      <c r="D15" s="15"/>
      <c r="E15" s="21"/>
    </row>
    <row r="16" ht="36" customHeight="1" spans="1:5" x14ac:dyDescent="0.25">
      <c r="A16" s="4" t="s">
        <v>188</v>
      </c>
      <c r="B16" s="15" t="s">
        <v>177</v>
      </c>
      <c r="C16" s="15"/>
      <c r="D16" s="15"/>
      <c r="E16" s="21"/>
    </row>
    <row r="17" ht="36" customHeight="1" spans="1:5" x14ac:dyDescent="0.25">
      <c r="A17" s="4" t="s">
        <v>189</v>
      </c>
      <c r="B17" s="15" t="s">
        <v>177</v>
      </c>
      <c r="C17" s="15"/>
      <c r="D17" s="15"/>
      <c r="E17" s="21"/>
    </row>
    <row r="18" ht="36" customHeight="1" spans="1:5" x14ac:dyDescent="0.25">
      <c r="A18" s="4" t="s">
        <v>190</v>
      </c>
      <c r="B18" s="15" t="s">
        <v>177</v>
      </c>
      <c r="C18" s="15"/>
      <c r="D18" s="15"/>
      <c r="E18" s="21"/>
    </row>
    <row r="20" ht="32" customHeight="1" spans="1:2" x14ac:dyDescent="0.25">
      <c r="A20" s="4" t="s">
        <v>191</v>
      </c>
      <c r="B20" s="5"/>
    </row>
    <row r="21" ht="32" customHeight="1" spans="1:2" x14ac:dyDescent="0.25">
      <c r="A21" s="4" t="s">
        <v>192</v>
      </c>
      <c r="B21" s="5"/>
    </row>
  </sheetData>
  <conditionalFormatting sqref="B5:B18">
    <cfRule type="containsText" dxfId="0" priority="1">
      <formula>NOT(ISERROR(SEARCH("нужны данные",B5)))</formula>
    </cfRule>
  </conditionalFormatting>
  <dataValidations count="2">
    <dataValidation type="list" allowBlank="1" sqref="B10:B18">
      <formula1>"да,нет,нужны данные"</formula1>
    </dataValidation>
    <dataValidation type="list" allowBlank="1" sqref="B5:B18">
      <formula1>"да,нет,нужны данные"</formula1>
    </dataValidation>
  </dataValidations>
  <pageMargins left="0.3" right="0.3" top="0.4" bottom="0.4" header="0.2" footer="0.2"/>
  <pageSetup paperSize="8"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0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68" customWidth="1"/>
    <col min="2" max="2" width="83" customWidth="1"/>
    <col min="3" max="3" width="85" customWidth="1"/>
    <col min="4" max="4" width="17" customWidth="1"/>
  </cols>
  <sheetData>
    <row r="2" spans="1:1" x14ac:dyDescent="0.25">
      <c r="A2" s="1" t="s">
        <v>193</v>
      </c>
    </row>
    <row r="4" ht="36" customHeight="1" spans="1:4" x14ac:dyDescent="0.25">
      <c r="A4" s="3" t="s">
        <v>194</v>
      </c>
      <c r="B4" s="3" t="s">
        <v>195</v>
      </c>
      <c r="C4" s="3" t="s">
        <v>196</v>
      </c>
      <c r="D4" s="3" t="s">
        <v>197</v>
      </c>
    </row>
    <row r="5" ht="50" customHeight="1" spans="1:4" x14ac:dyDescent="0.25">
      <c r="A5" s="4" t="s">
        <v>198</v>
      </c>
      <c r="B5" s="4" t="s">
        <v>199</v>
      </c>
      <c r="C5" s="4" t="s">
        <v>200</v>
      </c>
      <c r="D5" s="22">
        <v>46302</v>
      </c>
    </row>
    <row r="6" ht="50" customHeight="1" spans="1:4" x14ac:dyDescent="0.25">
      <c r="A6" s="4" t="s">
        <v>201</v>
      </c>
      <c r="B6" s="4" t="s">
        <v>202</v>
      </c>
      <c r="C6" s="4" t="s">
        <v>203</v>
      </c>
      <c r="D6" s="22">
        <v>46302</v>
      </c>
    </row>
    <row r="7" ht="50" customHeight="1" spans="1:4" x14ac:dyDescent="0.25">
      <c r="A7" s="4" t="s">
        <v>204</v>
      </c>
      <c r="B7" s="4" t="s">
        <v>205</v>
      </c>
      <c r="C7" s="4"/>
      <c r="D7" s="22">
        <v>46302</v>
      </c>
    </row>
    <row r="8" ht="50" customHeight="1" spans="1:4" x14ac:dyDescent="0.25">
      <c r="A8" s="4" t="s">
        <v>206</v>
      </c>
      <c r="B8" s="4" t="s">
        <v>207</v>
      </c>
      <c r="C8" s="4"/>
      <c r="D8" s="22">
        <v>46302</v>
      </c>
    </row>
    <row r="10" ht="34" customHeight="1" spans="1:4" x14ac:dyDescent="0.25">
      <c r="A10" s="17" t="s">
        <v>208</v>
      </c>
      <c r="B10" s="17"/>
      <c r="C10" s="17"/>
      <c r="D10" s="17"/>
    </row>
  </sheetData>
  <mergeCells count="1">
    <mergeCell ref="A10:D10"/>
  </mergeCells>
  <hyperlinks>
    <hyperlink ref="C5" r:id="rId1"/>
    <hyperlink ref="C6" r:id="rId2"/>
  </hyperlinks>
  <pageMargins left="0.3" right="0.3" top="0.4" bottom="0.4" header="0.2" footer="0.2"/>
  <pageSetup paperSize="8"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Исходные</vt:lpstr>
      <vt:lpstr>Выбор нормы</vt:lpstr>
      <vt:lpstr>Ресурсы</vt:lpstr>
      <vt:lpstr>Проверка</vt:lpstr>
      <vt:lpstr>Источники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2026-10-07T00:00:00Z</dcterms:modified>
</cp:coreProperties>
</file>