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есурсы" state="visible" r:id="rId6"/>
    <sheet sheetId="4" name="Контроль" state="visible" r:id="rId7"/>
  </sheets>
  <definedNames>
    <definedName name="_xlnm.Print_Area" localSheetId="0">'ВОР'!$A1:$N17</definedName>
    <definedName name="_xlnm.Print_Titles" localSheetId="0">'ВОР'!$1:$7</definedName>
    <definedName name="_xlnm.Print_Area" localSheetId="1">'Выбор нормы'!$A1:$K17</definedName>
    <definedName name="_xlnm.Print_Titles" localSheetId="1">'Выбор нормы'!$1:$7</definedName>
    <definedName name="_xlnm.Print_Area" localSheetId="2">'Ресурсы'!$A1:$I23</definedName>
    <definedName name="_xlnm.Print_Titles" localSheetId="2">'Ресурсы'!$1:$7</definedName>
    <definedName name="_xlnm.Print_Area" localSheetId="3">'Контроль'!$A1:$I28</definedName>
    <definedName name="_xlnm.Print_Titles" localSheetId="3">'Контроль'!$1:$7</definedName>
  </definedNames>
  <calcPr calcId="171027" fullCalcOnLoad="1"/>
</workbook>
</file>

<file path=xl/sharedStrings.xml><?xml version="1.0" encoding="utf-8"?>
<sst xmlns="http://schemas.openxmlformats.org/spreadsheetml/2006/main" count="138" uniqueCount="68">
  <si>
    <t>ВОР: переход методом ГНБ</t>
  </si>
  <si>
    <t>Объект</t>
  </si>
  <si>
    <t>Проект / лист</t>
  </si>
  <si>
    <t>Дата</t>
  </si>
  <si>
    <t>Участок</t>
  </si>
  <si>
    <t>База / редакция</t>
  </si>
  <si>
    <t>№</t>
  </si>
  <si>
    <t>Работа</t>
  </si>
  <si>
    <t>Технология</t>
  </si>
  <si>
    <t>Материал трубы</t>
  </si>
  <si>
    <t>Конструкция трубы</t>
  </si>
  <si>
    <t>Диаметр: обозначение, мм</t>
  </si>
  <si>
    <t>Длина, м</t>
  </si>
  <si>
    <t>Группа грунта</t>
  </si>
  <si>
    <t>Усилие, тс</t>
  </si>
  <si>
    <t>Единица исходного объёма</t>
  </si>
  <si>
    <t>Количество по ВОР</t>
  </si>
  <si>
    <t>Источник объёма</t>
  </si>
  <si>
    <t>Примечание</t>
  </si>
  <si>
    <t>Количество операций / комплектов</t>
  </si>
  <si>
    <t>Карточка выбора нормы ГНБ</t>
  </si>
  <si>
    <t>Строка ВОР</t>
  </si>
  <si>
    <t>База</t>
  </si>
  <si>
    <t>Шифр</t>
  </si>
  <si>
    <t>Название нормы</t>
  </si>
  <si>
    <t>Измеритель</t>
  </si>
  <si>
    <t>Исходный объём</t>
  </si>
  <si>
    <t>Объём нормы</t>
  </si>
  <si>
    <t>Размер измерителя</t>
  </si>
  <si>
    <t>Совпавшие признаки</t>
  </si>
  <si>
    <t>Проверка технической части</t>
  </si>
  <si>
    <t>Проверяющий</t>
  </si>
  <si>
    <t>Ресурсы: норматив × объём нормы</t>
  </si>
  <si>
    <t>Шифр нормы</t>
  </si>
  <si>
    <t>Шифр ресурса</t>
  </si>
  <si>
    <t>Наименование</t>
  </si>
  <si>
    <t>Единица</t>
  </si>
  <si>
    <t>Норматив на измеритель</t>
  </si>
  <si>
    <t>Потребность</t>
  </si>
  <si>
    <t>Источник</t>
  </si>
  <si>
    <t>Отметка проекта</t>
  </si>
  <si>
    <t>Итого установка, маш.-ч</t>
  </si>
  <si>
    <t>Итого смесительный комплекс, маш.-ч</t>
  </si>
  <si>
    <t>Итого вода по строкам, м³</t>
  </si>
  <si>
    <t>Вода по одной строке не определяет полный объём и рецептуру бурового раствора.</t>
  </si>
  <si>
    <t>Проверка подбора перед согласованием</t>
  </si>
  <si>
    <t>Предмет проверки</t>
  </si>
  <si>
    <t>Проектные данные / основание</t>
  </si>
  <si>
    <t>Результат / замечание</t>
  </si>
  <si>
    <t>Технология: ГНБ, продавливание или другой способ</t>
  </si>
  <si>
    <t/>
  </si>
  <si>
    <t>Материал и конструкция: труба, пакет, футляр</t>
  </si>
  <si>
    <t>Обозначение диаметра и характеристика нормы</t>
  </si>
  <si>
    <t>Группа грунта по проектным данным</t>
  </si>
  <si>
    <t>Длина перехода и предел выбранной нормы</t>
  </si>
  <si>
    <t>Тяговое усилие проектной установки</t>
  </si>
  <si>
    <t>Измеритель и пересчёт объёма нормы</t>
  </si>
  <si>
    <t>Количество монтажей, демонтажей и комплектов инструмента</t>
  </si>
  <si>
    <t>Пилотное бурение, расширение и протаскивание без повторного учёта</t>
  </si>
  <si>
    <t>Труба, подготовка плети, котлованы и обращение со шламом</t>
  </si>
  <si>
    <t>Полный расход и состав бурового раствора</t>
  </si>
  <si>
    <t>Нормативная база и редакция</t>
  </si>
  <si>
    <t>Метод расчёта и уровень цен</t>
  </si>
  <si>
    <t>Основания НР и СП, ФОТ без повторной зарплаты машинистов</t>
  </si>
  <si>
    <t>Результат проверки и утверждение сметчиком</t>
  </si>
  <si>
    <t>Составил: ФИО</t>
  </si>
  <si>
    <t>Проверил: ФИО</t>
  </si>
  <si>
    <t>Рабочая карточка подбора; проектные основания и подписи заполняет сметчик.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</si>
</sst>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color theme="1"/>
      <family val="2"/>
      <scheme val="minor"/>
      <sz val="11"/>
      <name val="Calibri"/>
    </font>
    <font>
      <b/>
      <color rgb="FF513B2F"/>
      <sz val="14"/>
      <name val="Arial"/>
    </font>
    <font>
      <b/>
      <color rgb="FFFFFFFF"/>
      <sz val="10"/>
      <name val="Arial"/>
    </font>
    <font>
      <color rgb="FF292421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D8"/>
      </patternFill>
    </fill>
    <fill>
      <patternFill patternType="solid">
        <fgColor rgb="FF513B2F"/>
      </patternFill>
    </fill>
    <fill>
      <patternFill patternType="solid">
        <fgColor rgb="FFFFF9ED"/>
      </patternFill>
    </fill>
  </fills>
  <borders count="2">
    <border>
      <left/>
      <right/>
      <top/>
      <bottom/>
      <diagonal/>
    </border>
    <border>
      <left/>
      <right/>
      <top/>
      <bottom style="hair">
        <color rgb="FFE5DD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0" fontId="2" fillId="3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40" customWidth="1"/>
    <col min="3" max="3" width="20" customWidth="1"/>
    <col min="4" max="4" width="18" customWidth="1"/>
    <col min="5" max="5" width="22" customWidth="1"/>
    <col min="6" max="6" width="24" customWidth="1"/>
    <col min="7" max="7" width="12" customWidth="1"/>
    <col min="8" max="8" width="14" customWidth="1"/>
    <col min="9" max="9" width="12" customWidth="1"/>
    <col min="10" max="10" width="18" customWidth="1"/>
    <col min="11" max="11" width="13" customWidth="1"/>
    <col min="12" max="12" width="27" customWidth="1"/>
    <col min="13" max="13" width="40" customWidth="1"/>
    <col min="14" max="14" width="18" customWidth="1"/>
  </cols>
  <sheetData>
    <row r="2" ht="26" customHeight="1" spans="1:1" x14ac:dyDescent="0.25">
      <c r="A2" s="1" t="s">
        <v>0</v>
      </c>
    </row>
    <row r="4" spans="1:9" x14ac:dyDescent="0.25">
      <c r="A4" t="s">
        <v>1</v>
      </c>
      <c r="B4" s="2"/>
      <c r="D4" t="s">
        <v>2</v>
      </c>
      <c r="E4" s="2"/>
      <c r="H4" t="s">
        <v>3</v>
      </c>
      <c r="I4" s="2"/>
    </row>
    <row r="5" spans="1:9" x14ac:dyDescent="0.25">
      <c r="A5" t="s">
        <v>4</v>
      </c>
      <c r="B5" s="2"/>
      <c r="D5" t="s">
        <v>5</v>
      </c>
      <c r="E5" s="2"/>
      <c r="I5" s="2"/>
    </row>
    <row r="7" ht="45" customHeight="1" spans="1:14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</row>
    <row r="8" ht="48" customHeight="1" spans="1:14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5" t="str">
        <f>IF(J8="м",IF(G8="","",G8),IF(OR(J8="шт",J8="компл"),IF(N8="","",N8),""))</f>
        <v/>
      </c>
    </row>
    <row r="9" ht="48" customHeight="1" spans="1:14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5" t="str">
        <f>IF(J9="м",IF(G9="","",G9),IF(OR(J9="шт",J9="компл"),IF(N9="","",N9),""))</f>
        <v/>
      </c>
    </row>
    <row r="10" ht="48" customHeight="1" spans="1:14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5" t="str">
        <f>IF(J10="м",IF(G10="","",G10),IF(OR(J10="шт",J10="компл"),IF(N10="","",N10),""))</f>
        <v/>
      </c>
    </row>
    <row r="11" ht="48" customHeight="1" spans="1:14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5" t="str">
        <f>IF(J11="м",IF(G11="","",G11),IF(OR(J11="шт",J11="компл"),IF(N11="","",N11),""))</f>
        <v/>
      </c>
    </row>
    <row r="12" ht="48" customHeight="1" spans="1:14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5" t="str">
        <f>IF(J12="м",IF(G12="","",G12),IF(OR(J12="шт",J12="компл"),IF(N12="","",N12),""))</f>
        <v/>
      </c>
    </row>
    <row r="13" ht="48" customHeight="1" spans="1:14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5" t="str">
        <f>IF(J13="м",IF(G13="","",G13),IF(OR(J13="шт",J13="компл"),IF(N13="","",N13),""))</f>
        <v/>
      </c>
    </row>
    <row r="14" ht="48" customHeight="1" spans="1:14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5" t="str">
        <f>IF(J14="м",IF(G14="","",G14),IF(OR(J14="шт",J14="компл"),IF(N14="","",N14),""))</f>
        <v/>
      </c>
    </row>
    <row r="15" ht="48" customHeight="1" spans="1:14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5" t="str">
        <f>IF(J15="м",IF(G15="","",G15),IF(OR(J15="шт",J15="компл"),IF(N15="","",N15),""))</f>
        <v/>
      </c>
    </row>
    <row r="16" ht="48" customHeight="1" spans="1:14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5" t="str">
        <f>IF(J16="м",IF(G16="","",G16),IF(OR(J16="шт",J16="компл"),IF(N16="","",N16),""))</f>
        <v/>
      </c>
    </row>
    <row r="17" ht="48" customHeight="1" spans="1:14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5" t="str">
        <f>IF(J17="м",IF(G17="","",G17),IF(OR(J17="шт",J17="компл"),IF(N17="","",N17),""))</f>
        <v/>
      </c>
    </row>
  </sheetData>
  <autoFilter ref="A7:N17"/>
  <dataValidations count="2">
    <dataValidation type="list" allowBlank="1" sqref="J10:J17">
      <formula1>"м,шт,компл"</formula1>
    </dataValidation>
    <dataValidation type="list" allowBlank="1" sqref="J8:J17">
      <formula1>"м,шт,компл"</formula1>
    </dataValidation>
  </dataValidations>
  <pageMargins left="0.25" right="0.25" top="0.35" bottom="0.35" header="0.15" footer="0.15"/>
  <pageSetup paperSize="8" orientation="landscape" fitToWidth="1" fitToHeight="0"/>
  <headerFooter>
    <oddFooter>&amp;LГНБ: ведомость и выбор нормы&amp;RСтраница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7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3" width="20" customWidth="1"/>
    <col min="4" max="4" width="65" customWidth="1"/>
    <col min="5" max="8" width="14" customWidth="1"/>
    <col min="9" max="9" width="40" customWidth="1"/>
    <col min="10" max="10" width="35" customWidth="1"/>
    <col min="11" max="11" width="25" customWidth="1"/>
  </cols>
  <sheetData>
    <row r="2" ht="26" customHeight="1" spans="1:1" x14ac:dyDescent="0.25">
      <c r="A2" s="1" t="s">
        <v>20</v>
      </c>
    </row>
    <row r="4" spans="1:9" x14ac:dyDescent="0.25">
      <c r="A4" t="s">
        <v>1</v>
      </c>
      <c r="B4" s="2"/>
      <c r="D4" t="s">
        <v>2</v>
      </c>
      <c r="E4" s="2"/>
      <c r="H4" t="s">
        <v>3</v>
      </c>
      <c r="I4" s="2"/>
    </row>
    <row r="5" spans="1:9" x14ac:dyDescent="0.25">
      <c r="A5" t="s">
        <v>4</v>
      </c>
      <c r="B5" s="2"/>
      <c r="D5" t="s">
        <v>5</v>
      </c>
      <c r="E5" s="2"/>
      <c r="I5" s="2"/>
    </row>
    <row r="7" ht="45" customHeight="1" spans="1:11" x14ac:dyDescent="0.25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  <c r="I7" s="3" t="s">
        <v>29</v>
      </c>
      <c r="J7" s="3" t="s">
        <v>30</v>
      </c>
      <c r="K7" s="3" t="s">
        <v>31</v>
      </c>
    </row>
    <row r="8" ht="100" customHeight="1" spans="1:8" x14ac:dyDescent="0.25">
      <c r="A8" s="4"/>
      <c r="B8" s="4"/>
      <c r="C8" s="4"/>
      <c r="D8" s="4"/>
      <c r="E8" s="4"/>
      <c r="F8" s="5" t="str">
        <f>IF('ВОР'!K8="","",'ВОР'!K8)</f>
        <v/>
      </c>
      <c r="G8" s="5" t="str">
        <f>IF(OR(F8="",H8=""),"",F8/H8)</f>
        <v/>
      </c>
      <c r="H8" s="5" t="str">
        <f>IF(E8="100 м",100,IF(OR(E8="м",E8="шт",E8="компл"),1,""))</f>
        <v/>
      </c>
    </row>
    <row r="9" ht="100" customHeight="1" spans="1:8" x14ac:dyDescent="0.25">
      <c r="A9" s="4"/>
      <c r="B9" s="4"/>
      <c r="C9" s="4"/>
      <c r="D9" s="4"/>
      <c r="E9" s="4"/>
      <c r="F9" s="5" t="str">
        <f>IF('ВОР'!K9="","",'ВОР'!K9)</f>
        <v/>
      </c>
      <c r="G9" s="5" t="str">
        <f>IF(OR(F9="",H9=""),"",F9/H9)</f>
        <v/>
      </c>
      <c r="H9" s="5" t="str">
        <f>IF(E9="100 м",100,IF(OR(E9="м",E9="шт",E9="компл"),1,""))</f>
        <v/>
      </c>
    </row>
    <row r="10" ht="100" customHeight="1" spans="1:8" x14ac:dyDescent="0.25">
      <c r="A10" s="4"/>
      <c r="B10" s="4"/>
      <c r="C10" s="4"/>
      <c r="D10" s="4"/>
      <c r="E10" s="4"/>
      <c r="F10" s="5" t="str">
        <f>IF('ВОР'!K10="","",'ВОР'!K10)</f>
        <v/>
      </c>
      <c r="G10" s="5" t="str">
        <f>IF(OR(F10="",H10=""),"",F10/H10)</f>
        <v/>
      </c>
      <c r="H10" s="5" t="str">
        <f>IF(E10="100 м",100,IF(OR(E10="м",E10="шт",E10="компл"),1,""))</f>
        <v/>
      </c>
    </row>
    <row r="11" ht="48" customHeight="1" spans="1:8" x14ac:dyDescent="0.25">
      <c r="A11" s="4"/>
      <c r="B11" s="4"/>
      <c r="C11" s="4"/>
      <c r="D11" s="4"/>
      <c r="E11" s="4"/>
      <c r="F11" s="5" t="str">
        <f>IF('ВОР'!K11="","",'ВОР'!K11)</f>
        <v/>
      </c>
      <c r="G11" s="5" t="str">
        <f>IF(OR(F11="",H11=""),"",F11/H11)</f>
        <v/>
      </c>
      <c r="H11" s="5" t="str">
        <f>IF(E11="100 м",100,IF(OR(E11="м",E11="шт",E11="компл"),1,""))</f>
        <v/>
      </c>
    </row>
    <row r="12" ht="48" customHeight="1" spans="1:8" x14ac:dyDescent="0.25">
      <c r="A12" s="4"/>
      <c r="B12" s="4"/>
      <c r="C12" s="4"/>
      <c r="D12" s="4"/>
      <c r="E12" s="4"/>
      <c r="F12" s="5" t="str">
        <f>IF('ВОР'!K12="","",'ВОР'!K12)</f>
        <v/>
      </c>
      <c r="G12" s="5" t="str">
        <f>IF(OR(F12="",H12=""),"",F12/H12)</f>
        <v/>
      </c>
      <c r="H12" s="5" t="str">
        <f>IF(E12="100 м",100,IF(OR(E12="м",E12="шт",E12="компл"),1,""))</f>
        <v/>
      </c>
    </row>
    <row r="13" ht="48" customHeight="1" spans="1:8" x14ac:dyDescent="0.25">
      <c r="A13" s="4"/>
      <c r="B13" s="4"/>
      <c r="C13" s="4"/>
      <c r="D13" s="4"/>
      <c r="E13" s="4"/>
      <c r="F13" s="5" t="str">
        <f>IF('ВОР'!K13="","",'ВОР'!K13)</f>
        <v/>
      </c>
      <c r="G13" s="5" t="str">
        <f>IF(OR(F13="",H13=""),"",F13/H13)</f>
        <v/>
      </c>
      <c r="H13" s="5" t="str">
        <f>IF(E13="100 м",100,IF(OR(E13="м",E13="шт",E13="компл"),1,""))</f>
        <v/>
      </c>
    </row>
    <row r="14" ht="48" customHeight="1" spans="1:8" x14ac:dyDescent="0.25">
      <c r="A14" s="4"/>
      <c r="B14" s="4"/>
      <c r="C14" s="4"/>
      <c r="D14" s="4"/>
      <c r="E14" s="4"/>
      <c r="F14" s="5" t="str">
        <f>IF('ВОР'!K14="","",'ВОР'!K14)</f>
        <v/>
      </c>
      <c r="G14" s="5" t="str">
        <f>IF(OR(F14="",H14=""),"",F14/H14)</f>
        <v/>
      </c>
      <c r="H14" s="5" t="str">
        <f>IF(E14="100 м",100,IF(OR(E14="м",E14="шт",E14="компл"),1,""))</f>
        <v/>
      </c>
    </row>
    <row r="15" ht="48" customHeight="1" spans="1:8" x14ac:dyDescent="0.25">
      <c r="A15" s="4"/>
      <c r="B15" s="4"/>
      <c r="C15" s="4"/>
      <c r="D15" s="4"/>
      <c r="E15" s="4"/>
      <c r="F15" s="5" t="str">
        <f>IF('ВОР'!K15="","",'ВОР'!K15)</f>
        <v/>
      </c>
      <c r="G15" s="5" t="str">
        <f>IF(OR(F15="",H15=""),"",F15/H15)</f>
        <v/>
      </c>
      <c r="H15" s="5" t="str">
        <f>IF(E15="100 м",100,IF(OR(E15="м",E15="шт",E15="компл"),1,""))</f>
        <v/>
      </c>
    </row>
    <row r="16" ht="48" customHeight="1" spans="1:8" x14ac:dyDescent="0.25">
      <c r="A16" s="4"/>
      <c r="B16" s="4"/>
      <c r="C16" s="4"/>
      <c r="D16" s="4"/>
      <c r="E16" s="4"/>
      <c r="F16" s="5" t="str">
        <f>IF('ВОР'!K16="","",'ВОР'!K16)</f>
        <v/>
      </c>
      <c r="G16" s="5" t="str">
        <f>IF(OR(F16="",H16=""),"",F16/H16)</f>
        <v/>
      </c>
      <c r="H16" s="5" t="str">
        <f>IF(E16="100 м",100,IF(OR(E16="м",E16="шт",E16="компл"),1,""))</f>
        <v/>
      </c>
    </row>
    <row r="17" ht="48" customHeight="1" spans="1:8" x14ac:dyDescent="0.25">
      <c r="A17" s="4"/>
      <c r="B17" s="4"/>
      <c r="C17" s="4"/>
      <c r="D17" s="4"/>
      <c r="E17" s="4"/>
      <c r="F17" s="5" t="str">
        <f>IF('ВОР'!K17="","",'ВОР'!K17)</f>
        <v/>
      </c>
      <c r="G17" s="5" t="str">
        <f>IF(OR(F17="",H17=""),"",F17/H17)</f>
        <v/>
      </c>
      <c r="H17" s="5" t="str">
        <f>IF(E17="100 м",100,IF(OR(E17="м",E17="шт",E17="компл"),1,""))</f>
        <v/>
      </c>
    </row>
  </sheetData>
  <autoFilter ref="A7:K17"/>
  <dataValidations count="2">
    <dataValidation type="list" allowBlank="1" sqref="E10:E17">
      <formula1>"м,100 м,шт,компл"</formula1>
    </dataValidation>
    <dataValidation type="list" allowBlank="1" sqref="E8:E17">
      <formula1>"м,100 м,шт,компл"</formula1>
    </dataValidation>
  </dataValidations>
  <pageMargins left="0.25" right="0.25" top="0.35" bottom="0.35" header="0.15" footer="0.15"/>
  <pageSetup paperSize="8" orientation="landscape" fitToWidth="1" fitToHeight="0"/>
  <headerFooter>
    <oddFooter>&amp;LГНБ: ведомость и выбор нормы&amp;RСтраница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3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23" customWidth="1"/>
    <col min="3" max="3" width="55" customWidth="1"/>
    <col min="4" max="4" width="14" customWidth="1"/>
    <col min="5" max="5" width="20" customWidth="1"/>
    <col min="6" max="7" width="16" customWidth="1"/>
    <col min="8" max="8" width="38" customWidth="1"/>
    <col min="9" max="9" width="48" customWidth="1"/>
  </cols>
  <sheetData>
    <row r="2" ht="26" customHeight="1" spans="1:1" x14ac:dyDescent="0.25">
      <c r="A2" s="1" t="s">
        <v>32</v>
      </c>
    </row>
    <row r="4" spans="1:9" x14ac:dyDescent="0.25">
      <c r="A4" t="s">
        <v>1</v>
      </c>
      <c r="B4" s="2"/>
      <c r="D4" t="s">
        <v>2</v>
      </c>
      <c r="E4" s="2"/>
      <c r="H4" t="s">
        <v>3</v>
      </c>
      <c r="I4" s="2"/>
    </row>
    <row r="5" spans="1:9" x14ac:dyDescent="0.25">
      <c r="A5" t="s">
        <v>4</v>
      </c>
      <c r="B5" s="2"/>
      <c r="D5" t="s">
        <v>5</v>
      </c>
      <c r="E5" s="2"/>
      <c r="I5" s="2"/>
    </row>
    <row r="7" ht="45" customHeight="1" spans="1:9" x14ac:dyDescent="0.25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27</v>
      </c>
      <c r="G7" s="3" t="s">
        <v>38</v>
      </c>
      <c r="H7" s="3" t="s">
        <v>39</v>
      </c>
      <c r="I7" s="3" t="s">
        <v>40</v>
      </c>
    </row>
    <row r="8" ht="48" customHeight="1" spans="1:7" x14ac:dyDescent="0.25">
      <c r="A8" s="4"/>
      <c r="B8" s="4"/>
      <c r="C8" s="4"/>
      <c r="D8" s="4"/>
      <c r="E8" s="4"/>
      <c r="F8" s="4"/>
      <c r="G8" s="5" t="str">
        <f>IF(OR(E8="",F8=""),"",E8*F8)</f>
        <v/>
      </c>
    </row>
    <row r="9" ht="48" customHeight="1" spans="1:7" x14ac:dyDescent="0.25">
      <c r="A9" s="4"/>
      <c r="B9" s="4"/>
      <c r="C9" s="4"/>
      <c r="D9" s="4"/>
      <c r="E9" s="4"/>
      <c r="F9" s="4"/>
      <c r="G9" s="5" t="str">
        <f>IF(OR(E9="",F9=""),"",E9*F9)</f>
        <v/>
      </c>
    </row>
    <row r="10" ht="48" customHeight="1" spans="1:7" x14ac:dyDescent="0.25">
      <c r="A10" s="4"/>
      <c r="B10" s="4"/>
      <c r="C10" s="4"/>
      <c r="D10" s="4"/>
      <c r="E10" s="4"/>
      <c r="F10" s="4"/>
      <c r="G10" s="5" t="str">
        <f>IF(OR(E10="",F10=""),"",E10*F10)</f>
        <v/>
      </c>
    </row>
    <row r="11" ht="48" customHeight="1" spans="1:7" x14ac:dyDescent="0.25">
      <c r="A11" s="4"/>
      <c r="B11" s="4"/>
      <c r="C11" s="4"/>
      <c r="D11" s="4"/>
      <c r="E11" s="4"/>
      <c r="F11" s="4"/>
      <c r="G11" s="5" t="str">
        <f>IF(OR(E11="",F11=""),"",E11*F11)</f>
        <v/>
      </c>
    </row>
    <row r="12" ht="48" customHeight="1" spans="1:7" x14ac:dyDescent="0.25">
      <c r="A12" s="4"/>
      <c r="B12" s="4"/>
      <c r="C12" s="4"/>
      <c r="D12" s="4"/>
      <c r="E12" s="4"/>
      <c r="F12" s="4"/>
      <c r="G12" s="5" t="str">
        <f>IF(OR(E12="",F12=""),"",E12*F12)</f>
        <v/>
      </c>
    </row>
    <row r="13" ht="48" customHeight="1" spans="1:7" x14ac:dyDescent="0.25">
      <c r="A13" s="4"/>
      <c r="B13" s="4"/>
      <c r="C13" s="4"/>
      <c r="D13" s="4"/>
      <c r="E13" s="4"/>
      <c r="F13" s="4"/>
      <c r="G13" s="5" t="str">
        <f>IF(OR(E13="",F13=""),"",E13*F13)</f>
        <v/>
      </c>
    </row>
    <row r="14" ht="48" customHeight="1" spans="1:7" x14ac:dyDescent="0.25">
      <c r="A14" s="4"/>
      <c r="B14" s="4"/>
      <c r="C14" s="4"/>
      <c r="D14" s="4"/>
      <c r="E14" s="4"/>
      <c r="F14" s="4"/>
      <c r="G14" s="5" t="str">
        <f>IF(OR(E14="",F14=""),"",E14*F14)</f>
        <v/>
      </c>
    </row>
    <row r="15" ht="48" customHeight="1" spans="1:7" x14ac:dyDescent="0.25">
      <c r="A15" s="4"/>
      <c r="B15" s="4"/>
      <c r="C15" s="4"/>
      <c r="D15" s="4"/>
      <c r="E15" s="4"/>
      <c r="F15" s="4"/>
      <c r="G15" s="5" t="str">
        <f>IF(OR(E15="",F15=""),"",E15*F15)</f>
        <v/>
      </c>
    </row>
    <row r="16" ht="48" customHeight="1" spans="1:7" x14ac:dyDescent="0.25">
      <c r="A16" s="4"/>
      <c r="B16" s="4"/>
      <c r="C16" s="4"/>
      <c r="D16" s="4"/>
      <c r="E16" s="4"/>
      <c r="F16" s="4"/>
      <c r="G16" s="5" t="str">
        <f>IF(OR(E16="",F16=""),"",E16*F16)</f>
        <v/>
      </c>
    </row>
    <row r="17" ht="48" customHeight="1" spans="1:7" x14ac:dyDescent="0.25">
      <c r="A17" s="4"/>
      <c r="B17" s="4"/>
      <c r="C17" s="4"/>
      <c r="D17" s="4"/>
      <c r="E17" s="4"/>
      <c r="F17" s="4"/>
      <c r="G17" s="5" t="str">
        <f>IF(OR(E17="",F17=""),"",E17*F17)</f>
        <v/>
      </c>
    </row>
    <row r="19" ht="48" customHeight="1" spans="1:7" x14ac:dyDescent="0.25">
      <c r="A19" s="6"/>
      <c r="B19" s="6"/>
      <c r="C19" s="6" t="s">
        <v>41</v>
      </c>
      <c r="D19" s="6"/>
      <c r="E19" s="6"/>
      <c r="F19" s="6"/>
      <c r="G19" s="5" t="str">
        <f>IF(SUM(E8:E17)=0,"",SUMIF(B8:B17,"91.04.02-031",G8:G17))</f>
        <v/>
      </c>
    </row>
    <row r="20" ht="48" customHeight="1" spans="1:7" x14ac:dyDescent="0.25">
      <c r="A20" s="6"/>
      <c r="B20" s="6"/>
      <c r="C20" s="6" t="s">
        <v>42</v>
      </c>
      <c r="D20" s="6"/>
      <c r="E20" s="6"/>
      <c r="F20" s="6"/>
      <c r="G20" s="5" t="str">
        <f>IF(SUM(E8:E17)=0,"",SUMIF(B8:B17,"91.07.06-001",G8:G17))</f>
        <v/>
      </c>
    </row>
    <row r="21" ht="48" customHeight="1" spans="1:7" x14ac:dyDescent="0.25">
      <c r="A21" s="6"/>
      <c r="B21" s="6"/>
      <c r="C21" s="6" t="s">
        <v>43</v>
      </c>
      <c r="D21" s="6"/>
      <c r="E21" s="6"/>
      <c r="F21" s="6"/>
      <c r="G21" s="5" t="str">
        <f>IF(SUM(E8:E17)=0,"",SUMIF(B8:B17,"01.7.03.01-0001",G8:G17))</f>
        <v/>
      </c>
    </row>
    <row r="23" ht="48" customHeight="1" spans="1:3" x14ac:dyDescent="0.25">
      <c r="A23" s="6"/>
      <c r="B23" s="6"/>
      <c r="C23" s="6" t="s">
        <v>44</v>
      </c>
    </row>
  </sheetData>
  <autoFilter ref="A7:I17"/>
  <pageMargins left="0.25" right="0.25" top="0.35" bottom="0.35" header="0.15" footer="0.15"/>
  <pageSetup paperSize="8" orientation="landscape" fitToWidth="1" fitToHeight="0"/>
  <headerFooter>
    <oddFooter>&amp;LГНБ: ведомость и выбор нормы&amp;RСтраница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8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52" customWidth="1"/>
    <col min="3" max="3" width="45" customWidth="1"/>
    <col min="4" max="4" width="55" customWidth="1"/>
    <col min="5" max="5" width="28" customWidth="1"/>
  </cols>
  <sheetData>
    <row r="2" ht="26" customHeight="1" spans="1:1" x14ac:dyDescent="0.25">
      <c r="A2" s="1" t="s">
        <v>45</v>
      </c>
    </row>
    <row r="4" spans="1:9" x14ac:dyDescent="0.25">
      <c r="A4" t="s">
        <v>1</v>
      </c>
      <c r="B4" s="2"/>
      <c r="D4" t="s">
        <v>2</v>
      </c>
      <c r="E4" s="2"/>
      <c r="H4" t="s">
        <v>3</v>
      </c>
      <c r="I4" s="2"/>
    </row>
    <row r="5" spans="1:9" x14ac:dyDescent="0.25">
      <c r="A5" t="s">
        <v>4</v>
      </c>
      <c r="B5" s="2"/>
      <c r="D5" t="s">
        <v>5</v>
      </c>
      <c r="E5" s="2"/>
      <c r="I5" s="2"/>
    </row>
    <row r="7" ht="45" customHeight="1" spans="1:5" x14ac:dyDescent="0.25">
      <c r="A7" s="3" t="s">
        <v>6</v>
      </c>
      <c r="B7" s="3" t="s">
        <v>46</v>
      </c>
      <c r="C7" s="3" t="s">
        <v>47</v>
      </c>
      <c r="D7" s="3" t="s">
        <v>48</v>
      </c>
      <c r="E7" s="3" t="s">
        <v>31</v>
      </c>
    </row>
    <row r="8" ht="36" customHeight="1" spans="1:5" x14ac:dyDescent="0.25">
      <c r="A8" s="7">
        <v>1</v>
      </c>
      <c r="B8" s="4" t="s">
        <v>49</v>
      </c>
      <c r="C8" s="4" t="s">
        <v>50</v>
      </c>
      <c r="D8" s="4" t="s">
        <v>50</v>
      </c>
      <c r="E8" s="4" t="s">
        <v>50</v>
      </c>
    </row>
    <row r="9" ht="36" customHeight="1" spans="1:5" x14ac:dyDescent="0.25">
      <c r="A9" s="7">
        <v>2</v>
      </c>
      <c r="B9" s="4" t="s">
        <v>51</v>
      </c>
      <c r="C9" s="4" t="s">
        <v>50</v>
      </c>
      <c r="D9" s="4" t="s">
        <v>50</v>
      </c>
      <c r="E9" s="4" t="s">
        <v>50</v>
      </c>
    </row>
    <row r="10" ht="36" customHeight="1" spans="1:5" x14ac:dyDescent="0.25">
      <c r="A10" s="7">
        <v>3</v>
      </c>
      <c r="B10" s="4" t="s">
        <v>52</v>
      </c>
      <c r="C10" s="4" t="s">
        <v>50</v>
      </c>
      <c r="D10" s="4" t="s">
        <v>50</v>
      </c>
      <c r="E10" s="4" t="s">
        <v>50</v>
      </c>
    </row>
    <row r="11" ht="36" customHeight="1" spans="1:5" x14ac:dyDescent="0.25">
      <c r="A11" s="7">
        <v>4</v>
      </c>
      <c r="B11" s="4" t="s">
        <v>53</v>
      </c>
      <c r="C11" s="4" t="s">
        <v>50</v>
      </c>
      <c r="D11" s="4" t="s">
        <v>50</v>
      </c>
      <c r="E11" s="4" t="s">
        <v>50</v>
      </c>
    </row>
    <row r="12" ht="36" customHeight="1" spans="1:5" x14ac:dyDescent="0.25">
      <c r="A12" s="7">
        <v>5</v>
      </c>
      <c r="B12" s="4" t="s">
        <v>54</v>
      </c>
      <c r="C12" s="4" t="s">
        <v>50</v>
      </c>
      <c r="D12" s="4" t="s">
        <v>50</v>
      </c>
      <c r="E12" s="4" t="s">
        <v>50</v>
      </c>
    </row>
    <row r="13" ht="36" customHeight="1" spans="1:5" x14ac:dyDescent="0.25">
      <c r="A13" s="7">
        <v>6</v>
      </c>
      <c r="B13" s="4" t="s">
        <v>55</v>
      </c>
      <c r="C13" s="4" t="s">
        <v>50</v>
      </c>
      <c r="D13" s="4" t="s">
        <v>50</v>
      </c>
      <c r="E13" s="4" t="s">
        <v>50</v>
      </c>
    </row>
    <row r="14" ht="36" customHeight="1" spans="1:5" x14ac:dyDescent="0.25">
      <c r="A14" s="7">
        <v>7</v>
      </c>
      <c r="B14" s="4" t="s">
        <v>56</v>
      </c>
      <c r="C14" s="4" t="s">
        <v>50</v>
      </c>
      <c r="D14" s="4" t="s">
        <v>50</v>
      </c>
      <c r="E14" s="4" t="s">
        <v>50</v>
      </c>
    </row>
    <row r="15" ht="36" customHeight="1" spans="1:5" x14ac:dyDescent="0.25">
      <c r="A15" s="7">
        <v>8</v>
      </c>
      <c r="B15" s="4" t="s">
        <v>57</v>
      </c>
      <c r="C15" s="4" t="s">
        <v>50</v>
      </c>
      <c r="D15" s="4" t="s">
        <v>50</v>
      </c>
      <c r="E15" s="4" t="s">
        <v>50</v>
      </c>
    </row>
    <row r="16" ht="36" customHeight="1" spans="1:5" x14ac:dyDescent="0.25">
      <c r="A16" s="7">
        <v>9</v>
      </c>
      <c r="B16" s="4" t="s">
        <v>58</v>
      </c>
      <c r="C16" s="4" t="s">
        <v>50</v>
      </c>
      <c r="D16" s="4" t="s">
        <v>50</v>
      </c>
      <c r="E16" s="4" t="s">
        <v>50</v>
      </c>
    </row>
    <row r="17" ht="36" customHeight="1" spans="1:5" x14ac:dyDescent="0.25">
      <c r="A17" s="7">
        <v>10</v>
      </c>
      <c r="B17" s="4" t="s">
        <v>59</v>
      </c>
      <c r="C17" s="4" t="s">
        <v>50</v>
      </c>
      <c r="D17" s="4" t="s">
        <v>50</v>
      </c>
      <c r="E17" s="4" t="s">
        <v>50</v>
      </c>
    </row>
    <row r="18" ht="36" customHeight="1" spans="1:5" x14ac:dyDescent="0.25">
      <c r="A18" s="8">
        <v>11</v>
      </c>
      <c r="B18" s="6" t="s">
        <v>60</v>
      </c>
      <c r="C18" s="6" t="s">
        <v>50</v>
      </c>
      <c r="D18" s="6" t="s">
        <v>50</v>
      </c>
      <c r="E18" s="6" t="s">
        <v>50</v>
      </c>
    </row>
    <row r="19" ht="36" customHeight="1" spans="1:5" x14ac:dyDescent="0.25">
      <c r="A19" s="8">
        <v>12</v>
      </c>
      <c r="B19" s="6" t="s">
        <v>61</v>
      </c>
      <c r="C19" s="6" t="s">
        <v>50</v>
      </c>
      <c r="D19" s="6" t="s">
        <v>50</v>
      </c>
      <c r="E19" s="6" t="s">
        <v>50</v>
      </c>
    </row>
    <row r="20" ht="36" customHeight="1" spans="1:5" x14ac:dyDescent="0.25">
      <c r="A20" s="8">
        <v>13</v>
      </c>
      <c r="B20" s="6" t="s">
        <v>62</v>
      </c>
      <c r="C20" s="6" t="s">
        <v>50</v>
      </c>
      <c r="D20" s="6" t="s">
        <v>50</v>
      </c>
      <c r="E20" s="6" t="s">
        <v>50</v>
      </c>
    </row>
    <row r="21" ht="36" customHeight="1" spans="1:5" x14ac:dyDescent="0.25">
      <c r="A21" s="8">
        <v>14</v>
      </c>
      <c r="B21" s="6" t="s">
        <v>63</v>
      </c>
      <c r="C21" s="6" t="s">
        <v>50</v>
      </c>
      <c r="D21" s="6" t="s">
        <v>50</v>
      </c>
      <c r="E21" s="6" t="s">
        <v>50</v>
      </c>
    </row>
    <row r="22" ht="36" customHeight="1" spans="1:5" x14ac:dyDescent="0.25">
      <c r="A22" s="8">
        <v>15</v>
      </c>
      <c r="B22" s="6" t="s">
        <v>64</v>
      </c>
      <c r="C22" s="6" t="s">
        <v>50</v>
      </c>
      <c r="D22" s="6" t="s">
        <v>50</v>
      </c>
      <c r="E22" s="6" t="s">
        <v>50</v>
      </c>
    </row>
    <row r="25" ht="36" customHeight="1" spans="1:5" x14ac:dyDescent="0.25">
      <c r="A25" s="6" t="s">
        <v>50</v>
      </c>
      <c r="B25" s="6" t="s">
        <v>65</v>
      </c>
      <c r="C25" s="6" t="s">
        <v>50</v>
      </c>
      <c r="D25" s="6" t="s">
        <v>3</v>
      </c>
      <c r="E25" s="6" t="s">
        <v>50</v>
      </c>
    </row>
    <row r="26" ht="36" customHeight="1" spans="1:5" x14ac:dyDescent="0.25">
      <c r="A26" s="6" t="s">
        <v>50</v>
      </c>
      <c r="B26" s="6" t="s">
        <v>66</v>
      </c>
      <c r="C26" s="6" t="s">
        <v>50</v>
      </c>
      <c r="D26" s="6" t="s">
        <v>3</v>
      </c>
      <c r="E26" s="6" t="s">
        <v>50</v>
      </c>
    </row>
    <row r="28" ht="36" customHeight="1" spans="1:2" x14ac:dyDescent="0.25">
      <c r="A28" s="6"/>
      <c r="B28" s="6" t="s">
        <v>67</v>
      </c>
    </row>
  </sheetData>
  <autoFilter ref="A7:E22"/>
  <dataValidations count="2">
    <dataValidation type="list" allowBlank="1" sqref="D10:D22">
      <formula1>"Проверено,Требует уточнения,Не применяется"</formula1>
    </dataValidation>
    <dataValidation type="list" allowBlank="1" sqref="D8:D22">
      <formula1>"Проверено,Требует уточнения,Не применяется"</formula1>
    </dataValidation>
  </dataValidations>
  <pageMargins left="0.25" right="0.25" top="0.35" bottom="0.35" header="0.15" footer="0.15"/>
  <pageSetup paperSize="8" orientation="landscape" fitToWidth="1" fitToHeight="0"/>
  <headerFooter>
    <oddFooter>&amp;LГНБ: ведомость и выбор нормы&amp;RСтраница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Ресурсы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2026-10-07T05:47:08Z</dcterms:created>
  <dcterms:modified xsi:type="dcterms:W3CDTF">2026-10-07T05:47:08Z</dcterms:modified>
</cp:coreProperties>
</file>