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" state="visible" r:id="rId4"/>
    <sheet sheetId="2" name="ВОР-пример" state="visible" r:id="rId5"/>
    <sheet sheetId="3" name="Ресурсы" state="visible" r:id="rId6"/>
    <sheet sheetId="4" name="Контроль" state="visible" r:id="rId7"/>
  </sheets>
  <definedNames>
    <definedName name="_xlnm.Print_Area" localSheetId="0">'Выбор'!$A1:$K22</definedName>
    <definedName name="_xlnm.Print_Titles" localSheetId="0">'Выбор'!$11:$11</definedName>
    <definedName name="_xlnm.Print_Area" localSheetId="1">'ВОР-пример'!$A1:$I18</definedName>
    <definedName name="_xlnm.Print_Titles" localSheetId="1">'ВОР-пример'!$11:$11</definedName>
    <definedName name="_xlnm.Print_Area" localSheetId="2">'Ресурсы'!$A1:$G21</definedName>
    <definedName name="_xlnm.Print_Titles" localSheetId="2">'Ресурсы'!$11:$11</definedName>
    <definedName name="_xlnm.Print_Area" localSheetId="3">'Контроль'!$A1:$G22</definedName>
    <definedName name="_xlnm.Print_Titles" localSheetId="3">'Контроль'!$11:$11</definedName>
  </definedNames>
  <calcPr calcId="171027" fullCalcOnLoad="1"/>
</workbook>
</file>

<file path=xl/sharedStrings.xml><?xml version="1.0" encoding="utf-8"?>
<sst xmlns="http://schemas.openxmlformats.org/spreadsheetml/2006/main" count="157" uniqueCount="127">
  <si>
    <t>Шаровый кран: выбор нормы по условиям работы</t>
  </si>
  <si>
    <t>Сверьте назначение сети, соединение, размер, давление, привод и комплект поставки. Кандидат не заменяет проверку технологии.</t>
  </si>
  <si>
    <t>Номинальный и наружный диаметры указывают раздельно. Незаполненный параметр уточняют по паспорту и проекту.</t>
  </si>
  <si>
    <t>ГЭСН ФСНБ-2022. Составитель проверяет редакцию нормативов, соответствие операций и отсутствие повторного монтажа.</t>
  </si>
  <si>
    <t>Назначение сети</t>
  </si>
  <si>
    <t>Присоединение</t>
  </si>
  <si>
    <t>Номинальный диаметр, мм</t>
  </si>
  <si>
    <t>Наружный диаметр, мм</t>
  </si>
  <si>
    <t>Давление, МПа</t>
  </si>
  <si>
    <t>Привод</t>
  </si>
  <si>
    <t>Поставка</t>
  </si>
  <si>
    <t>Вид работы</t>
  </si>
  <si>
    <t>Шифр</t>
  </si>
  <si>
    <t>Измеритель</t>
  </si>
  <si>
    <t>Обоснование и ограничение</t>
  </si>
  <si>
    <t>Внутренняя стальная водяная сеть</t>
  </si>
  <si>
    <t>Фланцевое</t>
  </si>
  <si>
    <t>Ручной, маховик</t>
  </si>
  <si>
    <t>Отдельное изделие</t>
  </si>
  <si>
    <t>Новый монтаж</t>
  </si>
  <si>
    <t>ГЭСН16-05-001-01</t>
  </si>
  <si>
    <t>шт</t>
  </si>
  <si>
    <t>Приварка ответных фланцев, болты и прокладки. Уточнить соответствие привода.</t>
  </si>
  <si>
    <t>Внутренний полиэтиленовый водопровод</t>
  </si>
  <si>
    <t>Муфтовое</t>
  </si>
  <si>
    <t>По паспорту</t>
  </si>
  <si>
    <t>По спецификации</t>
  </si>
  <si>
    <t>Прокладка труб</t>
  </si>
  <si>
    <t>ГЭСН16-04-002-01</t>
  </si>
  <si>
    <t>100 м</t>
  </si>
  <si>
    <t>Установка муфтовой арматуры входит в прокладку. Изделие проверить отдельно.</t>
  </si>
  <si>
    <t>Внутреннее отопление, стальные трубы</t>
  </si>
  <si>
    <t>Готовый узел</t>
  </si>
  <si>
    <t>ГЭСН16-02-001-01</t>
  </si>
  <si>
    <t>Прокладка из готовых узлов. Проверить наличие установленной арматуры в комплекте.</t>
  </si>
  <si>
    <t>Наружная тепловая сеть, кран в ППУ</t>
  </si>
  <si>
    <t>По проекту</t>
  </si>
  <si>
    <t>Заводская ППУ-изоляция</t>
  </si>
  <si>
    <t>ГЭСН24-01-047-01</t>
  </si>
  <si>
    <t>10 шт</t>
  </si>
  <si>
    <t>До 57 мм. Прихватка не подтверждает учёт полного сварочного цикла и заделки стыков.</t>
  </si>
  <si>
    <t>Технологический водопровод</t>
  </si>
  <si>
    <t>Приварное</t>
  </si>
  <si>
    <t>До 4</t>
  </si>
  <si>
    <t>Ручной или без привода</t>
  </si>
  <si>
    <t>ГЭСНм12-12-005-06</t>
  </si>
  <si>
    <t>Область технологического сборника, приварное присоединение. Проверить состав работ.</t>
  </si>
  <si>
    <t>Водяная сеть, муфтовая арматура</t>
  </si>
  <si>
    <t>До 20</t>
  </si>
  <si>
    <t>Смена</t>
  </si>
  <si>
    <t>ГЭСНр65-01-005-01</t>
  </si>
  <si>
    <t>100 шт</t>
  </si>
  <si>
    <t>Норма на смену вентилей и обратных клапанов. Аналог после проверки соответствия; снятие входит.</t>
  </si>
  <si>
    <t>Наружная тепловая сеть</t>
  </si>
  <si>
    <t>ГЭСН24-01-032-05</t>
  </si>
  <si>
    <t>10 компл</t>
  </si>
  <si>
    <t>Норма на стальные задвижки или клапаны. Для шарового крана обосновать аналог.</t>
  </si>
  <si>
    <t>Если нет сведений о соединении, назначении сети или комплектности, запросите уточнение до включения строки в смету.</t>
  </si>
  <si>
    <t>Минстрой России: нормативы ФСНБ-2022 и изменения</t>
  </si>
  <si>
    <t>Учебная ВОР: шесть фланцевых кранов</t>
  </si>
  <si>
    <t>Объект: ____________________   Раздел проекта: ____________________   № ВОР: ____________________</t>
  </si>
  <si>
    <t>Дата: 05.10.2026   База: ГЭСН ФСНБ-2022   Редакция нормативов: ____________________</t>
  </si>
  <si>
    <t>Учебный пример, количества условные. Внутренний стальной водопровод, диаметр 25 мм, давление 4 МПа, маховик.</t>
  </si>
  <si>
    <t>Жёлтая ячейка Е12: количество кранов. Объём нормы и ресурсы пересчитываются. Цены заполните после обоснования.</t>
  </si>
  <si>
    <t>№</t>
  </si>
  <si>
    <t>Работа или изделие</t>
  </si>
  <si>
    <t>Шифр / основание</t>
  </si>
  <si>
    <t>Ед. изм.</t>
  </si>
  <si>
    <t>Физическое количество</t>
  </si>
  <si>
    <t>Количество в измерителе</t>
  </si>
  <si>
    <t>Объём нормы</t>
  </si>
  <si>
    <t>Примечание</t>
  </si>
  <si>
    <t>Цена, руб.</t>
  </si>
  <si>
    <t>Установка фланцевых шаровых кранов диаметром 25 мм</t>
  </si>
  <si>
    <t>Приварка ответных фланцев и болтовое соединение входят.</t>
  </si>
  <si>
    <t>Кран по проектной спецификации</t>
  </si>
  <si>
    <t>Спецификация</t>
  </si>
  <si>
    <t>Отдельная поставка. Проверить ресурсы и комплектность.</t>
  </si>
  <si>
    <t>Ответные фланцы при отсутствии в комплекте крана</t>
  </si>
  <si>
    <t>Два на место установки. Проверить фактическую поставку.</t>
  </si>
  <si>
    <t>Ведомость отражает работы и проектные изделия. Стоимость, НР, СП, прочие затраты и НДС здесь не рассчитываются.</t>
  </si>
  <si>
    <t>Составил: ____________________   Проверил: ____________________</t>
  </si>
  <si>
    <t>Ресурсы монтажа по ГЭСН16-05-001-01</t>
  </si>
  <si>
    <t>Объём монтажной нормы связан с ячейкой «ВОР-пример»!G12. В итоговой графе болты показаны в кг, прокладки в шт.</t>
  </si>
  <si>
    <t>ГЭСН ФСНБ-2022. Нормативные расходы относятся к одной штуке монтажа. Проектные краны и фланцы проверяют отдельно.</t>
  </si>
  <si>
    <t>Единицы результата: труд в чел.-ч, машины в маш.-ч, электроды и болты в кг, прокладки в шт. Разные единицы не суммируют.</t>
  </si>
  <si>
    <t>Код ресурса</t>
  </si>
  <si>
    <t>Наименование</t>
  </si>
  <si>
    <t>Единица нормы</t>
  </si>
  <si>
    <t>Расход на единицу нормы</t>
  </si>
  <si>
    <t>Множитель перевода</t>
  </si>
  <si>
    <t>Количество</t>
  </si>
  <si>
    <t>1-100-35</t>
  </si>
  <si>
    <t>Труд рабочих, средний разряд 3,5</t>
  </si>
  <si>
    <t>чел.-ч</t>
  </si>
  <si>
    <t>91.17.04-233</t>
  </si>
  <si>
    <t>Аппарат ручной дуговой сварки</t>
  </si>
  <si>
    <t>маш.-ч</t>
  </si>
  <si>
    <t>91.14.02-001</t>
  </si>
  <si>
    <t>Бортовой автомобиль</t>
  </si>
  <si>
    <t>01.7.11.07-0227</t>
  </si>
  <si>
    <t>Электроды сварочные</t>
  </si>
  <si>
    <t>кг</t>
  </si>
  <si>
    <t>01.7.15.03-0013</t>
  </si>
  <si>
    <t>Болты с гайками и шайбами, результат в кг</t>
  </si>
  <si>
    <t>т</t>
  </si>
  <si>
    <t>01.1.02.08-0001</t>
  </si>
  <si>
    <t>Прокладки, результат в шт</t>
  </si>
  <si>
    <t>1000 шт</t>
  </si>
  <si>
    <t>Исходные расходы: ГЭСН16-05-001-01. Технология: приварка ответных фланцев и соединение фланцев на болтах и прокладках.</t>
  </si>
  <si>
    <t>Справочник Сметрикс: состав и ресурсы ГЭСН16-05-001</t>
  </si>
  <si>
    <t>Пересчёт измерителей на самостоятельных примерах</t>
  </si>
  <si>
    <t>Жёлтые ячейки С12:С14: исходные количества для отдельных проверок. Примеры не суммируются в один объект.</t>
  </si>
  <si>
    <t>Объём нормы = физическое количество / количество в измерителе. Ставки труда и машин берут из выбранной нормы.</t>
  </si>
  <si>
    <t>Применимость нормы смены к шаровому крану и аналога на задвижку подтверждают до расчёта объёма.</t>
  </si>
  <si>
    <t>Ситуация</t>
  </si>
  <si>
    <t>Труд на единицу, чел.-ч</t>
  </si>
  <si>
    <t>Труд всего, чел.-ч</t>
  </si>
  <si>
    <t>Краны в заводской ППУ-изоляции, до 57 мм</t>
  </si>
  <si>
    <t>Смена муфтовой арматуры до 20 мм, условный аналог</t>
  </si>
  <si>
    <t>Комплекты стальной арматуры 200 мм тепловой сети</t>
  </si>
  <si>
    <t>Подъёмный кран для ППУ-монтажа: время на единицу нормы и общий расход, маш.-ч.</t>
  </si>
  <si>
    <t>Время на единицу нормы, маш.-ч</t>
  </si>
  <si>
    <t>Время всего, маш.-ч</t>
  </si>
  <si>
    <t>Перед выпуском: паспорт, проект, соединение, комплектность, редакция базы, состав работ, ресурсы и измеритель.</t>
  </si>
  <si>
    <t>Минстрой России: нормативы и изменения</t>
  </si>
  <si>
    <t>Главгосэкспертиза России: изменения № 18 действуют с 25.05.2026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</si>
</sst>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###"/>
  </numFmts>
  <fonts count="5" x14ac:knownFonts="1">
    <font>
      <color theme="1"/>
      <family val="2"/>
      <scheme val="minor"/>
      <sz val="11"/>
      <name val="Calibri"/>
    </font>
    <font>
      <b/>
      <color rgb="573B2E"/>
      <sz val="15"/>
      <name val="Arial"/>
    </font>
    <font>
      <color rgb="2A2521"/>
      <sz val="11"/>
      <name val="Arial"/>
    </font>
    <font>
      <b/>
      <color rgb="FFFFFF"/>
      <sz val="11"/>
      <name val="Arial"/>
    </font>
    <font>
      <color rgb="17458A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73B2E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D9D3C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senoobrazovani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/spravochnik/gesn-2022/16-05-001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senoobrazovanie/" TargetMode="External"/><Relationship Id="rId2" Type="http://schemas.openxmlformats.org/officeDocument/2006/relationships/hyperlink" Target="https://edu.gge.ru/news/ocherednye-dopolneniya-i-izmeneniya-k-fsnb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4" width="16" customWidth="1"/>
    <col min="5" max="5" width="12" customWidth="1"/>
    <col min="6" max="6" width="17" customWidth="1"/>
    <col min="7" max="7" width="19" customWidth="1"/>
    <col min="8" max="8" width="17" customWidth="1"/>
    <col min="9" max="9" width="25" customWidth="1"/>
    <col min="10" max="10" width="13" customWidth="1"/>
    <col min="11" max="11" width="48" customWidth="1"/>
  </cols>
  <sheetData>
    <row r="2" ht="26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2" customHeight="1" spans="1:11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ht="32" customHeight="1" spans="1:11" x14ac:dyDescent="0.25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8" ht="32" customHeight="1" spans="1:11" x14ac:dyDescent="0.25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</row>
    <row r="11" ht="54" customHeight="1" spans="1:11" x14ac:dyDescent="0.25">
      <c r="A11" s="3" t="s">
        <v>4</v>
      </c>
      <c r="B11" s="3" t="s">
        <v>5</v>
      </c>
      <c r="C11" s="3" t="s">
        <v>6</v>
      </c>
      <c r="D11" s="3" t="s">
        <v>7</v>
      </c>
      <c r="E11" s="3" t="s">
        <v>8</v>
      </c>
      <c r="F11" s="3" t="s">
        <v>9</v>
      </c>
      <c r="G11" s="3" t="s">
        <v>10</v>
      </c>
      <c r="H11" s="3" t="s">
        <v>11</v>
      </c>
      <c r="I11" s="3" t="s">
        <v>12</v>
      </c>
      <c r="J11" s="3" t="s">
        <v>13</v>
      </c>
      <c r="K11" s="3" t="s">
        <v>14</v>
      </c>
    </row>
    <row r="12" ht="88" customHeight="1" spans="1:11" x14ac:dyDescent="0.25">
      <c r="A12" s="4" t="s">
        <v>15</v>
      </c>
      <c r="B12" s="4" t="s">
        <v>16</v>
      </c>
      <c r="C12" s="5">
        <v>25</v>
      </c>
      <c r="E12" s="5">
        <v>4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4" t="s">
        <v>22</v>
      </c>
    </row>
    <row r="13" ht="88" customHeight="1" spans="1:11" x14ac:dyDescent="0.25">
      <c r="A13" s="4" t="s">
        <v>23</v>
      </c>
      <c r="B13" s="4" t="s">
        <v>24</v>
      </c>
      <c r="D13" s="5">
        <v>20</v>
      </c>
      <c r="F13" s="4" t="s">
        <v>25</v>
      </c>
      <c r="G13" s="4" t="s">
        <v>26</v>
      </c>
      <c r="H13" s="4" t="s">
        <v>27</v>
      </c>
      <c r="I13" s="4" t="s">
        <v>28</v>
      </c>
      <c r="J13" s="4" t="s">
        <v>29</v>
      </c>
      <c r="K13" s="4" t="s">
        <v>30</v>
      </c>
    </row>
    <row r="14" ht="88" customHeight="1" spans="1:11" x14ac:dyDescent="0.25">
      <c r="A14" s="4" t="s">
        <v>31</v>
      </c>
      <c r="B14" s="4" t="s">
        <v>26</v>
      </c>
      <c r="C14" s="5">
        <v>15</v>
      </c>
      <c r="F14" s="4" t="s">
        <v>25</v>
      </c>
      <c r="G14" s="4" t="s">
        <v>32</v>
      </c>
      <c r="H14" s="4" t="s">
        <v>27</v>
      </c>
      <c r="I14" s="4" t="s">
        <v>33</v>
      </c>
      <c r="J14" s="4" t="s">
        <v>29</v>
      </c>
      <c r="K14" s="4" t="s">
        <v>34</v>
      </c>
    </row>
    <row r="15" ht="88" customHeight="1" spans="1:11" x14ac:dyDescent="0.25">
      <c r="A15" s="4" t="s">
        <v>35</v>
      </c>
      <c r="B15" s="4" t="s">
        <v>36</v>
      </c>
      <c r="D15" s="5">
        <v>57</v>
      </c>
      <c r="F15" s="4" t="s">
        <v>25</v>
      </c>
      <c r="G15" s="4" t="s">
        <v>37</v>
      </c>
      <c r="H15" s="4" t="s">
        <v>19</v>
      </c>
      <c r="I15" s="4" t="s">
        <v>38</v>
      </c>
      <c r="J15" s="4" t="s">
        <v>39</v>
      </c>
      <c r="K15" s="4" t="s">
        <v>40</v>
      </c>
    </row>
    <row r="16" ht="88" customHeight="1" spans="1:11" x14ac:dyDescent="0.25">
      <c r="A16" s="4" t="s">
        <v>41</v>
      </c>
      <c r="B16" s="4" t="s">
        <v>42</v>
      </c>
      <c r="C16" s="5">
        <v>40</v>
      </c>
      <c r="E16" s="4" t="s">
        <v>43</v>
      </c>
      <c r="F16" s="4" t="s">
        <v>44</v>
      </c>
      <c r="G16" s="4" t="s">
        <v>26</v>
      </c>
      <c r="H16" s="4" t="s">
        <v>19</v>
      </c>
      <c r="I16" s="4" t="s">
        <v>45</v>
      </c>
      <c r="J16" s="4" t="s">
        <v>21</v>
      </c>
      <c r="K16" s="4" t="s">
        <v>46</v>
      </c>
    </row>
    <row r="17" ht="88" customHeight="1" spans="1:11" x14ac:dyDescent="0.25">
      <c r="A17" s="4" t="s">
        <v>47</v>
      </c>
      <c r="B17" s="4" t="s">
        <v>24</v>
      </c>
      <c r="C17" s="4" t="s">
        <v>48</v>
      </c>
      <c r="F17" s="4" t="s">
        <v>25</v>
      </c>
      <c r="G17" s="4" t="s">
        <v>18</v>
      </c>
      <c r="H17" s="4" t="s">
        <v>49</v>
      </c>
      <c r="I17" s="4" t="s">
        <v>50</v>
      </c>
      <c r="J17" s="4" t="s">
        <v>51</v>
      </c>
      <c r="K17" s="4" t="s">
        <v>52</v>
      </c>
    </row>
    <row r="18" ht="88" customHeight="1" spans="1:11" x14ac:dyDescent="0.25">
      <c r="A18" s="4" t="s">
        <v>53</v>
      </c>
      <c r="B18" s="4" t="s">
        <v>16</v>
      </c>
      <c r="C18" s="5">
        <v>200</v>
      </c>
      <c r="F18" s="4" t="s">
        <v>25</v>
      </c>
      <c r="G18" s="4" t="s">
        <v>26</v>
      </c>
      <c r="H18" s="4" t="s">
        <v>19</v>
      </c>
      <c r="I18" s="4" t="s">
        <v>54</v>
      </c>
      <c r="J18" s="4" t="s">
        <v>55</v>
      </c>
      <c r="K18" s="4" t="s">
        <v>56</v>
      </c>
    </row>
    <row r="20" ht="32" customHeight="1" spans="1:11" x14ac:dyDescent="0.25">
      <c r="A20" s="2" t="s">
        <v>57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ht="24" customHeight="1" spans="1:11" x14ac:dyDescent="0.25">
      <c r="A22" s="2" t="s">
        <v>58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6">
    <mergeCell ref="A2:K2"/>
    <mergeCell ref="A4:K4"/>
    <mergeCell ref="A6:K6"/>
    <mergeCell ref="A8:K8"/>
    <mergeCell ref="A20:K20"/>
    <mergeCell ref="A22:K22"/>
  </mergeCells>
  <hyperlinks>
    <hyperlink ref="A22" r:id="rId1"/>
  </hyperlinks>
  <pageMargins left="0.25" right="0.25" top="0.4" bottom="0.4" header="0.2" footer="0.2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8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53" customWidth="1"/>
    <col min="3" max="3" width="24" customWidth="1"/>
    <col min="4" max="4" width="13" customWidth="1"/>
    <col min="5" max="6" width="15" customWidth="1"/>
    <col min="7" max="7" width="16" customWidth="1"/>
    <col min="8" max="8" width="45" customWidth="1"/>
    <col min="9" max="9" width="15" customWidth="1"/>
  </cols>
  <sheetData>
    <row r="2" ht="26" customHeight="1" spans="1:9" x14ac:dyDescent="0.25">
      <c r="A2" s="1" t="s">
        <v>59</v>
      </c>
      <c r="B2" s="1"/>
      <c r="C2" s="1"/>
      <c r="D2" s="1"/>
      <c r="E2" s="1"/>
      <c r="F2" s="1"/>
      <c r="G2" s="1"/>
      <c r="H2" s="1"/>
      <c r="I2" s="1"/>
    </row>
    <row r="4" ht="32" customHeight="1" spans="1:9" x14ac:dyDescent="0.25">
      <c r="A4" s="2" t="s">
        <v>60</v>
      </c>
      <c r="B4" s="2"/>
      <c r="C4" s="2"/>
      <c r="D4" s="2"/>
      <c r="E4" s="2"/>
      <c r="F4" s="2"/>
      <c r="G4" s="2"/>
      <c r="H4" s="2"/>
      <c r="I4" s="2"/>
    </row>
    <row r="5" ht="32" customHeight="1" spans="1:9" x14ac:dyDescent="0.25">
      <c r="A5" s="2" t="s">
        <v>61</v>
      </c>
      <c r="B5" s="2"/>
      <c r="C5" s="2"/>
      <c r="D5" s="2"/>
      <c r="E5" s="2"/>
      <c r="F5" s="2"/>
      <c r="G5" s="2"/>
      <c r="H5" s="2"/>
      <c r="I5" s="2"/>
    </row>
    <row r="7" ht="32" customHeight="1" spans="1:9" x14ac:dyDescent="0.25">
      <c r="A7" s="2" t="s">
        <v>62</v>
      </c>
      <c r="B7" s="2"/>
      <c r="C7" s="2"/>
      <c r="D7" s="2"/>
      <c r="E7" s="2"/>
      <c r="F7" s="2"/>
      <c r="G7" s="2"/>
      <c r="H7" s="2"/>
      <c r="I7" s="2"/>
    </row>
    <row r="9" ht="32" customHeight="1" spans="1:9" x14ac:dyDescent="0.25">
      <c r="A9" s="2" t="s">
        <v>63</v>
      </c>
      <c r="B9" s="2"/>
      <c r="C9" s="2"/>
      <c r="D9" s="2"/>
      <c r="E9" s="2"/>
      <c r="F9" s="2"/>
      <c r="G9" s="2"/>
      <c r="H9" s="2"/>
      <c r="I9" s="2"/>
    </row>
    <row r="11" ht="54" customHeight="1" spans="1:9" x14ac:dyDescent="0.25">
      <c r="A11" s="3" t="s">
        <v>64</v>
      </c>
      <c r="B11" s="3" t="s">
        <v>65</v>
      </c>
      <c r="C11" s="3" t="s">
        <v>66</v>
      </c>
      <c r="D11" s="3" t="s">
        <v>67</v>
      </c>
      <c r="E11" s="3" t="s">
        <v>68</v>
      </c>
      <c r="F11" s="3" t="s">
        <v>69</v>
      </c>
      <c r="G11" s="3" t="s">
        <v>70</v>
      </c>
      <c r="H11" s="3" t="s">
        <v>71</v>
      </c>
      <c r="I11" s="3" t="s">
        <v>72</v>
      </c>
    </row>
    <row r="12" ht="72" customHeight="1" spans="1:9" x14ac:dyDescent="0.25">
      <c r="A12" s="5">
        <v>1</v>
      </c>
      <c r="B12" s="4" t="s">
        <v>73</v>
      </c>
      <c r="C12" s="4" t="s">
        <v>20</v>
      </c>
      <c r="D12" s="4" t="s">
        <v>21</v>
      </c>
      <c r="E12" s="6">
        <v>6</v>
      </c>
      <c r="F12" s="5">
        <v>1</v>
      </c>
      <c r="G12" s="5">
        <f>E12/F12</f>
        <v>6</v>
      </c>
      <c r="H12" s="4" t="s">
        <v>74</v>
      </c>
    </row>
    <row r="13" ht="72" customHeight="1" spans="1:9" x14ac:dyDescent="0.25">
      <c r="A13" s="5">
        <v>2</v>
      </c>
      <c r="B13" s="4" t="s">
        <v>75</v>
      </c>
      <c r="C13" s="4" t="s">
        <v>76</v>
      </c>
      <c r="D13" s="4" t="s">
        <v>21</v>
      </c>
      <c r="E13" s="5">
        <f>E12</f>
        <v>6</v>
      </c>
      <c r="H13" s="4" t="s">
        <v>77</v>
      </c>
    </row>
    <row r="14" ht="72" customHeight="1" spans="1:9" x14ac:dyDescent="0.25">
      <c r="A14" s="5">
        <v>3</v>
      </c>
      <c r="B14" s="4" t="s">
        <v>78</v>
      </c>
      <c r="C14" s="4" t="s">
        <v>76</v>
      </c>
      <c r="D14" s="4" t="s">
        <v>21</v>
      </c>
      <c r="E14" s="5">
        <f>E12*F14</f>
        <v>12</v>
      </c>
      <c r="F14" s="5">
        <v>2</v>
      </c>
      <c r="H14" s="4" t="s">
        <v>79</v>
      </c>
    </row>
    <row r="16" ht="32" customHeight="1" spans="1:9" x14ac:dyDescent="0.25">
      <c r="A16" s="4" t="s">
        <v>80</v>
      </c>
      <c r="B16" s="4"/>
      <c r="C16" s="4"/>
      <c r="D16" s="4"/>
      <c r="E16" s="4"/>
      <c r="F16" s="4"/>
      <c r="G16" s="4"/>
      <c r="H16" s="4"/>
      <c r="I16" s="4"/>
    </row>
    <row r="18" ht="32" customHeight="1" spans="1:9" x14ac:dyDescent="0.25">
      <c r="A18" s="4" t="s">
        <v>81</v>
      </c>
      <c r="B18" s="4"/>
      <c r="C18" s="4"/>
      <c r="D18" s="4"/>
      <c r="E18" s="4"/>
      <c r="F18" s="4"/>
      <c r="G18" s="4"/>
      <c r="H18" s="4"/>
      <c r="I18" s="4"/>
    </row>
  </sheetData>
  <mergeCells count="7">
    <mergeCell ref="A2:I2"/>
    <mergeCell ref="A4:I4"/>
    <mergeCell ref="A5:I5"/>
    <mergeCell ref="A7:I7"/>
    <mergeCell ref="A9:I9"/>
    <mergeCell ref="A16:I16"/>
    <mergeCell ref="A18:I18"/>
  </mergeCells>
  <dataValidations count="1">
    <dataValidation type="whole" operator="greaterThanOrEqual" showErrorMessage="1" errorTitle="Количество" error="Введите целое неотрицательное количество." sqref="E12">
      <formula1>0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60" customWidth="1"/>
    <col min="3" max="3" width="16" customWidth="1"/>
    <col min="4" max="4" width="18" customWidth="1"/>
    <col min="5" max="6" width="20" customWidth="1"/>
    <col min="7" max="7" width="18" customWidth="1"/>
  </cols>
  <sheetData>
    <row r="2" ht="26" customHeight="1" spans="1:7" x14ac:dyDescent="0.25">
      <c r="A2" s="1" t="s">
        <v>82</v>
      </c>
      <c r="B2" s="1"/>
      <c r="C2" s="1"/>
      <c r="D2" s="1"/>
      <c r="E2" s="1"/>
      <c r="F2" s="1"/>
      <c r="G2" s="1"/>
    </row>
    <row r="4" ht="32" customHeight="1" spans="1:7" x14ac:dyDescent="0.25">
      <c r="A4" s="2" t="s">
        <v>83</v>
      </c>
      <c r="B4" s="2"/>
      <c r="C4" s="2"/>
      <c r="D4" s="2"/>
      <c r="E4" s="2"/>
      <c r="F4" s="2"/>
      <c r="G4" s="2"/>
    </row>
    <row r="6" ht="32" customHeight="1" spans="1:7" x14ac:dyDescent="0.25">
      <c r="A6" s="2" t="s">
        <v>84</v>
      </c>
      <c r="B6" s="2"/>
      <c r="C6" s="2"/>
      <c r="D6" s="2"/>
      <c r="E6" s="2"/>
      <c r="F6" s="2"/>
      <c r="G6" s="2"/>
    </row>
    <row r="8" ht="32" customHeight="1" spans="1:7" x14ac:dyDescent="0.25">
      <c r="A8" s="2" t="s">
        <v>85</v>
      </c>
      <c r="B8" s="2"/>
      <c r="C8" s="2"/>
      <c r="D8" s="2"/>
      <c r="E8" s="2"/>
      <c r="F8" s="2"/>
      <c r="G8" s="2"/>
    </row>
    <row r="11" ht="54" customHeight="1" spans="1:7" x14ac:dyDescent="0.25">
      <c r="A11" s="3" t="s">
        <v>86</v>
      </c>
      <c r="B11" s="3" t="s">
        <v>87</v>
      </c>
      <c r="C11" s="3" t="s">
        <v>88</v>
      </c>
      <c r="D11" s="3" t="s">
        <v>89</v>
      </c>
      <c r="E11" s="3" t="s">
        <v>70</v>
      </c>
      <c r="F11" s="3" t="s">
        <v>90</v>
      </c>
      <c r="G11" s="3" t="s">
        <v>91</v>
      </c>
    </row>
    <row r="12" ht="46" customHeight="1" spans="1:7" x14ac:dyDescent="0.25">
      <c r="A12" s="4" t="s">
        <v>92</v>
      </c>
      <c r="B12" s="4" t="s">
        <v>93</v>
      </c>
      <c r="C12" s="4" t="s">
        <v>94</v>
      </c>
      <c r="D12" s="5">
        <v>1.47</v>
      </c>
      <c r="E12" s="5">
        <f>'ВОР-пример'!$G$12</f>
        <v>6</v>
      </c>
      <c r="F12" s="5">
        <v>1</v>
      </c>
      <c r="G12" s="5">
        <f>D12*E12*F12</f>
        <v>8.82</v>
      </c>
    </row>
    <row r="13" ht="46" customHeight="1" spans="1:7" x14ac:dyDescent="0.25">
      <c r="A13" s="4" t="s">
        <v>95</v>
      </c>
      <c r="B13" s="4" t="s">
        <v>96</v>
      </c>
      <c r="C13" s="4" t="s">
        <v>97</v>
      </c>
      <c r="D13" s="5">
        <v>0.35</v>
      </c>
      <c r="E13" s="5">
        <f>'ВОР-пример'!$G$12</f>
        <v>6</v>
      </c>
      <c r="F13" s="5">
        <v>1</v>
      </c>
      <c r="G13" s="5">
        <f>D13*E13*F13</f>
        <v>2.0999999999999996</v>
      </c>
    </row>
    <row r="14" ht="46" customHeight="1" spans="1:7" x14ac:dyDescent="0.25">
      <c r="A14" s="4" t="s">
        <v>98</v>
      </c>
      <c r="B14" s="4" t="s">
        <v>99</v>
      </c>
      <c r="C14" s="4" t="s">
        <v>97</v>
      </c>
      <c r="D14" s="5">
        <v>0.01</v>
      </c>
      <c r="E14" s="5">
        <f>'ВОР-пример'!$G$12</f>
        <v>6</v>
      </c>
      <c r="F14" s="5">
        <v>1</v>
      </c>
      <c r="G14" s="5">
        <f>D14*E14*F14</f>
        <v>0.06</v>
      </c>
    </row>
    <row r="15" ht="46" customHeight="1" spans="1:7" x14ac:dyDescent="0.25">
      <c r="A15" s="4" t="s">
        <v>100</v>
      </c>
      <c r="B15" s="4" t="s">
        <v>101</v>
      </c>
      <c r="C15" s="4" t="s">
        <v>102</v>
      </c>
      <c r="D15" s="5">
        <v>0.14</v>
      </c>
      <c r="E15" s="5">
        <f>'ВОР-пример'!$G$12</f>
        <v>6</v>
      </c>
      <c r="F15" s="5">
        <v>1</v>
      </c>
      <c r="G15" s="5">
        <f>D15*E15*F15</f>
        <v>0.8400000000000001</v>
      </c>
    </row>
    <row r="16" ht="46" customHeight="1" spans="1:7" x14ac:dyDescent="0.25">
      <c r="A16" s="4" t="s">
        <v>103</v>
      </c>
      <c r="B16" s="4" t="s">
        <v>104</v>
      </c>
      <c r="C16" s="4" t="s">
        <v>105</v>
      </c>
      <c r="D16" s="5">
        <v>0.0011</v>
      </c>
      <c r="E16" s="5">
        <f>'ВОР-пример'!$G$12</f>
        <v>6</v>
      </c>
      <c r="F16" s="5">
        <v>1000</v>
      </c>
      <c r="G16" s="5">
        <f>D16*E16*F16</f>
        <v>6.6</v>
      </c>
    </row>
    <row r="17" ht="46" customHeight="1" spans="1:7" x14ac:dyDescent="0.25">
      <c r="A17" s="4" t="s">
        <v>106</v>
      </c>
      <c r="B17" s="4" t="s">
        <v>107</v>
      </c>
      <c r="C17" s="4" t="s">
        <v>108</v>
      </c>
      <c r="D17" s="5">
        <v>0.002</v>
      </c>
      <c r="E17" s="5">
        <f>'ВОР-пример'!$G$12</f>
        <v>6</v>
      </c>
      <c r="F17" s="5">
        <v>1000</v>
      </c>
      <c r="G17" s="5">
        <f>D17*E17*F17</f>
        <v>12</v>
      </c>
    </row>
    <row r="19" ht="32" customHeight="1" spans="1:7" x14ac:dyDescent="0.25">
      <c r="A19" s="2" t="s">
        <v>109</v>
      </c>
      <c r="B19" s="2"/>
      <c r="C19" s="2"/>
      <c r="D19" s="2"/>
      <c r="E19" s="2"/>
      <c r="F19" s="2"/>
      <c r="G19" s="2"/>
    </row>
    <row r="21" ht="24" customHeight="1" spans="1:7" x14ac:dyDescent="0.25">
      <c r="A21" s="2" t="s">
        <v>110</v>
      </c>
      <c r="B21" s="2"/>
      <c r="C21" s="2"/>
      <c r="D21" s="2"/>
      <c r="E21" s="2"/>
      <c r="F21" s="2"/>
      <c r="G21" s="2"/>
    </row>
  </sheetData>
  <mergeCells count="6">
    <mergeCell ref="A2:G2"/>
    <mergeCell ref="A4:G4"/>
    <mergeCell ref="A6:G6"/>
    <mergeCell ref="A8:G8"/>
    <mergeCell ref="A19:G19"/>
    <mergeCell ref="A21:G21"/>
  </mergeCells>
  <hyperlinks>
    <hyperlink ref="A21" r:id="rId1"/>
  </hyperlinks>
  <pageMargins left="0.25" right="0.25" top="0.4" bottom="0.4" header="0.2" footer="0.2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55" customWidth="1"/>
    <col min="2" max="2" width="26" customWidth="1"/>
    <col min="3" max="3" width="16" customWidth="1"/>
    <col min="4" max="6" width="18" customWidth="1"/>
    <col min="7" max="7" width="24" customWidth="1"/>
  </cols>
  <sheetData>
    <row r="2" ht="26" customHeight="1" spans="1:7" x14ac:dyDescent="0.25">
      <c r="A2" s="1" t="s">
        <v>111</v>
      </c>
      <c r="B2" s="1"/>
      <c r="C2" s="1"/>
      <c r="D2" s="1"/>
      <c r="E2" s="1"/>
      <c r="F2" s="1"/>
      <c r="G2" s="1"/>
    </row>
    <row r="4" ht="32" customHeight="1" spans="1:7" x14ac:dyDescent="0.25">
      <c r="A4" s="2" t="s">
        <v>112</v>
      </c>
      <c r="B4" s="2"/>
      <c r="C4" s="2"/>
      <c r="D4" s="2"/>
      <c r="E4" s="2"/>
      <c r="F4" s="2"/>
      <c r="G4" s="2"/>
    </row>
    <row r="6" ht="32" customHeight="1" spans="1:7" x14ac:dyDescent="0.25">
      <c r="A6" s="2" t="s">
        <v>113</v>
      </c>
      <c r="B6" s="2"/>
      <c r="C6" s="2"/>
      <c r="D6" s="2"/>
      <c r="E6" s="2"/>
      <c r="F6" s="2"/>
      <c r="G6" s="2"/>
    </row>
    <row r="8" ht="32" customHeight="1" spans="1:7" x14ac:dyDescent="0.25">
      <c r="A8" s="2" t="s">
        <v>114</v>
      </c>
      <c r="B8" s="2"/>
      <c r="C8" s="2"/>
      <c r="D8" s="2"/>
      <c r="E8" s="2"/>
      <c r="F8" s="2"/>
      <c r="G8" s="2"/>
    </row>
    <row r="11" ht="54" customHeight="1" spans="1:7" x14ac:dyDescent="0.25">
      <c r="A11" s="3" t="s">
        <v>115</v>
      </c>
      <c r="B11" s="3" t="s">
        <v>12</v>
      </c>
      <c r="C11" s="3" t="s">
        <v>91</v>
      </c>
      <c r="D11" s="3" t="s">
        <v>69</v>
      </c>
      <c r="E11" s="3" t="s">
        <v>70</v>
      </c>
      <c r="F11" s="3" t="s">
        <v>116</v>
      </c>
      <c r="G11" s="3" t="s">
        <v>117</v>
      </c>
    </row>
    <row r="12" ht="62" customHeight="1" spans="1:7" x14ac:dyDescent="0.25">
      <c r="A12" s="4" t="s">
        <v>118</v>
      </c>
      <c r="B12" s="4" t="s">
        <v>38</v>
      </c>
      <c r="C12" s="6">
        <v>2</v>
      </c>
      <c r="D12" s="5">
        <v>10</v>
      </c>
      <c r="E12" s="5">
        <f>C12/D12</f>
        <v>0.2</v>
      </c>
      <c r="F12" s="5">
        <v>9</v>
      </c>
      <c r="G12" s="5">
        <f>E12*F12</f>
        <v>1.8</v>
      </c>
    </row>
    <row r="13" ht="62" customHeight="1" spans="1:7" x14ac:dyDescent="0.25">
      <c r="A13" s="4" t="s">
        <v>119</v>
      </c>
      <c r="B13" s="4" t="s">
        <v>50</v>
      </c>
      <c r="C13" s="6">
        <v>3</v>
      </c>
      <c r="D13" s="5">
        <v>100</v>
      </c>
      <c r="E13" s="5">
        <f>C13/D13</f>
        <v>0.03</v>
      </c>
      <c r="F13" s="5">
        <v>55.8</v>
      </c>
      <c r="G13" s="5">
        <f>E13*F13</f>
        <v>1.674</v>
      </c>
    </row>
    <row r="14" ht="62" customHeight="1" spans="1:7" x14ac:dyDescent="0.25">
      <c r="A14" s="4" t="s">
        <v>120</v>
      </c>
      <c r="B14" s="4" t="s">
        <v>54</v>
      </c>
      <c r="C14" s="6">
        <v>5</v>
      </c>
      <c r="D14" s="5">
        <v>10</v>
      </c>
      <c r="E14" s="5">
        <f>C14/D14</f>
        <v>0.5</v>
      </c>
    </row>
    <row r="16" ht="32" customHeight="1" spans="1:7" x14ac:dyDescent="0.25">
      <c r="A16" s="4" t="s">
        <v>121</v>
      </c>
      <c r="B16" s="4"/>
      <c r="C16" s="4"/>
      <c r="D16" s="4"/>
      <c r="E16" s="4"/>
      <c r="F16" s="4"/>
      <c r="G16" s="4"/>
    </row>
    <row r="17" ht="42" customHeight="1" spans="1:7" x14ac:dyDescent="0.25">
      <c r="A17" s="4" t="s">
        <v>122</v>
      </c>
      <c r="C17" s="5">
        <v>2.92</v>
      </c>
      <c r="D17" s="4" t="s">
        <v>123</v>
      </c>
      <c r="G17" s="5">
        <f>E12*C17</f>
        <v>0.584</v>
      </c>
    </row>
    <row r="19" ht="32" customHeight="1" spans="1:7" x14ac:dyDescent="0.25">
      <c r="A19" s="2" t="s">
        <v>124</v>
      </c>
      <c r="B19" s="2"/>
      <c r="C19" s="2"/>
      <c r="D19" s="2"/>
      <c r="E19" s="2"/>
      <c r="F19" s="2"/>
      <c r="G19" s="2"/>
    </row>
    <row r="21" ht="24" customHeight="1" spans="1:7" x14ac:dyDescent="0.25">
      <c r="A21" s="2" t="s">
        <v>125</v>
      </c>
      <c r="B21" s="2"/>
      <c r="C21" s="2"/>
      <c r="D21" s="2"/>
      <c r="E21" s="2"/>
      <c r="F21" s="2"/>
      <c r="G21" s="2"/>
    </row>
    <row r="22" ht="24" customHeight="1" spans="1:7" x14ac:dyDescent="0.25">
      <c r="A22" s="2" t="s">
        <v>126</v>
      </c>
      <c r="B22" s="2"/>
      <c r="C22" s="2"/>
      <c r="D22" s="2"/>
      <c r="E22" s="2"/>
      <c r="F22" s="2"/>
      <c r="G22" s="2"/>
    </row>
  </sheetData>
  <mergeCells count="8">
    <mergeCell ref="A2:G2"/>
    <mergeCell ref="A4:G4"/>
    <mergeCell ref="A6:G6"/>
    <mergeCell ref="A8:G8"/>
    <mergeCell ref="A16:G16"/>
    <mergeCell ref="A19:G19"/>
    <mergeCell ref="A21:G21"/>
    <mergeCell ref="A22:G22"/>
  </mergeCells>
  <dataValidations count="1">
    <dataValidation type="whole" operator="greaterThanOrEqual" showErrorMessage="1" errorTitle="Количество" error="Введите целое неотрицательное количество." sqref="C12:C14">
      <formula1>0</formula1>
    </dataValidation>
  </dataValidations>
  <hyperlinks>
    <hyperlink ref="A21" r:id="rId1"/>
    <hyperlink ref="A22" r:id="rId2"/>
  </hyperlinks>
  <pageMargins left="0.25" right="0.25" top="0.4" bottom="0.4" header="0.2" footer="0.2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Выбор</vt:lpstr>
      <vt:lpstr>ВОР-пример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