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Контроль ресурсов" state="visible" r:id="rId6"/>
  </sheets>
  <definedNames>
    <definedName name="_xlnm.Print_Area" localSheetId="0">'ВОР'!$A1:$K34</definedName>
    <definedName name="_xlnm.Print_Area" localSheetId="1">'Выбор нормы'!$A1:$I13</definedName>
    <definedName name="_xlnm.Print_Area" localSheetId="2">'Контроль ресурсов'!$A1:$H17</definedName>
  </definedNames>
  <calcPr calcId="171027" fullCalcOnLoad="1"/>
</workbook>
</file>

<file path=xl/sharedStrings.xml><?xml version="1.0" encoding="utf-8"?>
<sst xmlns="http://schemas.openxmlformats.org/spreadsheetml/2006/main" count="105" uniqueCount="78">
  <si>
    <t>ВОР на короб из ГКЛ: бланк</t>
  </si>
  <si>
    <t>П-образный короб с тремя обшиваемыми гранями. Жёлтые поля заполняют по проекту.</t>
  </si>
  <si>
    <t>Объект, помещение</t>
  </si>
  <si>
    <t>Чертёж, редакция</t>
  </si>
  <si>
    <t>Дата</t>
  </si>
  <si>
    <t>Геометрия участков, размеры в метрах. При отсутствии одной боковой грани укажите 0.</t>
  </si>
  <si>
    <t>№</t>
  </si>
  <si>
    <t>Участок</t>
  </si>
  <si>
    <t>Количество участков</t>
  </si>
  <si>
    <t>Длина участка, м</t>
  </si>
  <si>
    <t>Число обшиваемых граней</t>
  </si>
  <si>
    <t>Лицевая грань, м</t>
  </si>
  <si>
    <t>Боковая грань 1, м</t>
  </si>
  <si>
    <t>Боковая грань 2, м</t>
  </si>
  <si>
    <t>Общая длина, м</t>
  </si>
  <si>
    <t>Принятая площадь, м²</t>
  </si>
  <si>
    <t>Единица</t>
  </si>
  <si>
    <t>м²</t>
  </si>
  <si>
    <t>Итого принятая площадь, м²</t>
  </si>
  <si>
    <t>Количество для нормы с измерителем 100 м²</t>
  </si>
  <si>
    <t>Каркас</t>
  </si>
  <si>
    <t>Материал, толщина</t>
  </si>
  <si>
    <t>Число слоёв</t>
  </si>
  <si>
    <t>Проёмы и торцы</t>
  </si>
  <si>
    <t>Финишная отделка</t>
  </si>
  <si>
    <t>Основание площади</t>
  </si>
  <si>
    <t>Составил, подпись</t>
  </si>
  <si>
    <t>Проверил, подпись</t>
  </si>
  <si>
    <t>До подбора нормы уточните чертёж, толщину листов, профили и отделку. Площадь не является количеством листов для закупки.</t>
  </si>
  <si>
    <t>Торцы, проёмы и изменения сечения описывают отдельно; порядок учёта сверяют с выбранным сборником.</t>
  </si>
  <si>
    <t>Сопоставление кандидатов, без суммирования позиций</t>
  </si>
  <si>
    <t>Кандидат не является утверждённой расценкой на короб. Решение подтверждают технической документацией.</t>
  </si>
  <si>
    <t>Шифр</t>
  </si>
  <si>
    <t>База</t>
  </si>
  <si>
    <t>Полное название</t>
  </si>
  <si>
    <t>Измеритель</t>
  </si>
  <si>
    <t>Количество для сравнения</t>
  </si>
  <si>
    <t>Совпадающие операции</t>
  </si>
  <si>
    <t>Различия с коробом</t>
  </si>
  <si>
    <t>Проектное обоснование</t>
  </si>
  <si>
    <t>Статус</t>
  </si>
  <si>
    <t>10-05-012-01</t>
  </si>
  <si>
    <t>ГЭСН ФСНБ-2022</t>
  </si>
  <si>
    <t>Облицовка стен глухих (без проемов) по металлическому одинарному каркасу гипсокартонными листами</t>
  </si>
  <si>
    <t>100 м²</t>
  </si>
  <si>
    <t>Норма описывает облицовку стен, а не П-образный короб</t>
  </si>
  <si>
    <t>Кандидат</t>
  </si>
  <si>
    <t>10-05-013-01</t>
  </si>
  <si>
    <t>Облицовка откосов по готовому металлическому одинарному каркасу гипсокартонными листами</t>
  </si>
  <si>
    <t>Норма описывает откосы по готовому каркасу; нового каркаса нет</t>
  </si>
  <si>
    <t>Не начисляйте одновременно обе позиции на один объём. При новом каркасе проверьте его учёт в выбранной норме.</t>
  </si>
  <si>
    <t>Основание: Методика применения сметных норм, приказ Минстроя от 14.07.2022 № 571/пр, пункты 2, 5, 7, 8, 10, 11, 12.</t>
  </si>
  <si>
    <t>https://fgiscs.minstroyrf.ru/api/FrsnDocument/DocDataByGuid/f1a96b87-242c-466c-b10c-115bb92d43ea</t>
  </si>
  <si>
    <t>Нормы: ГЭСН ФСНБ-2022, сборник 10, таблицы 10-05-012 и 10-05-013. Редакцию и ресурсную таблицу сверяют до утверждения.</t>
  </si>
  <si>
    <t>Контроль расхода ресурсов по двум кандидатам</t>
  </si>
  <si>
    <t>Расход каждого кандидата показан отдельно для сопоставления. Это не перечень закупки и не денежный итог.</t>
  </si>
  <si>
    <t>Кандидат ГЭСН</t>
  </si>
  <si>
    <t>Код ресурса</t>
  </si>
  <si>
    <t>Название ресурса</t>
  </si>
  <si>
    <t>Расход на 100 м²</t>
  </si>
  <si>
    <t>Множитель</t>
  </si>
  <si>
    <t>На принятый объём</t>
  </si>
  <si>
    <t>В штуках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</si>
  <si>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</si>
  <si>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</si>
  <si>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м</t>
  </si>
  <si>
    <t>07.2.06.03-0155</t>
  </si>
  <si>
    <t>Профиль направляющий из оцинкованной стали, размеры 60х27 мм, толщина стали 0,6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</si>
  <si>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</si>
  <si>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</si>
  <si>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100 шт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</si>
  <si>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</si>
  <si>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</si>
  <si>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кг</t>
  </si>
  <si>
    <t>Листы ГКЛ: характеристику и расход подтвердить по полной ресурсной таблице и проекту. Нулевое количество не назначено.</t>
  </si>
  <si>
    <t>Источник расходов: ГЭСН ФСНБ-2022, нормы 10-05-012-01 и 10-05-013-01. Количества на 100 м²; проверено 07.10.2026.</t>
  </si>
  <si>
    <t>https://fgiscs.minstroyrf.ru/#/frsn/fsnb</t>
  </si>
  <si>
    <t>Расходы не округлены до закупочных единиц. Стоимостные показатели ФЕР в этот расчёт не включены.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</si>
</sst>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0000"/>
  </numFmts>
  <fonts count="5" x14ac:knownFonts="1">
    <font>
      <color theme="1"/>
      <family val="2"/>
      <scheme val="minor"/>
      <sz val="11"/>
      <name val="Calibri"/>
    </font>
    <font>
      <b/>
      <color rgb="50372A"/>
      <sz val="16"/>
      <name val="Arial"/>
    </font>
    <font>
      <color rgb="50372A"/>
      <sz val="11"/>
      <name val="Arial"/>
    </font>
    <font>
      <b/>
      <color rgb="FFFFFF"/>
      <sz val="11"/>
      <name val="Arial"/>
    </font>
    <font>
      <color rgb="332C27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A"/>
      </patternFill>
    </fill>
    <fill>
      <patternFill patternType="solid">
        <fgColor rgb="50372A"/>
      </patternFill>
    </fill>
    <fill>
      <patternFill patternType="solid">
        <fgColor rgb="F2EEEA"/>
      </patternFill>
    </fill>
  </fills>
  <borders count="3">
    <border>
      <left/>
      <right/>
      <top/>
      <bottom/>
      <diagonal/>
    </border>
    <border>
      <left/>
      <right style="thin">
        <color rgb="FFFFFF"/>
      </right>
      <top/>
      <bottom/>
      <diagonal/>
    </border>
    <border>
      <left/>
      <right/>
      <top/>
      <bottom style="hair">
        <color rgb="DED7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66" fontId="4" fillId="4" borderId="2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4"/>
  <sheetViews>
    <sheetView workbookViewId="0" showGridLines="0"/>
  </sheetViews>
  <sheetFormatPr defaultRowHeight="24" outlineLevelRow="0" outlineLevelCol="0" x14ac:dyDescent="55" customHeight="1"/>
  <cols>
    <col min="1" max="1" width="6" customWidth="1"/>
    <col min="2" max="2" width="23" customWidth="1"/>
    <col min="3" max="5" width="13" customWidth="1"/>
    <col min="6" max="9" width="14" customWidth="1"/>
    <col min="10" max="10" width="16" customWidth="1"/>
  </cols>
  <sheetData>
    <row r="2" ht="30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6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30" customHeight="1" spans="1:11" x14ac:dyDescent="0.25">
      <c r="A4" s="2" t="s">
        <v>2</v>
      </c>
      <c r="B4" s="2"/>
      <c r="C4" s="2"/>
      <c r="D4" s="3"/>
      <c r="E4" s="3"/>
      <c r="F4" s="3"/>
      <c r="G4" s="3"/>
      <c r="H4" s="3"/>
      <c r="I4" s="3"/>
      <c r="J4" s="3"/>
      <c r="K4" s="3"/>
    </row>
    <row r="5" ht="30" customHeight="1" spans="1:11" x14ac:dyDescent="0.25">
      <c r="A5" s="2" t="s">
        <v>3</v>
      </c>
      <c r="B5" s="2"/>
      <c r="C5" s="2"/>
      <c r="D5" s="3"/>
      <c r="E5" s="3"/>
      <c r="F5" s="3"/>
      <c r="G5" s="3"/>
      <c r="H5" s="3"/>
      <c r="I5" s="3"/>
      <c r="J5" s="3"/>
      <c r="K5" s="3"/>
    </row>
    <row r="6" ht="30" customHeight="1" spans="1:11" x14ac:dyDescent="0.25">
      <c r="A6" s="2" t="s">
        <v>4</v>
      </c>
      <c r="B6" s="2"/>
      <c r="C6" s="2"/>
      <c r="D6" s="4"/>
      <c r="E6" s="4"/>
      <c r="F6" s="4"/>
      <c r="G6" s="4"/>
      <c r="H6" s="4"/>
      <c r="I6" s="4"/>
      <c r="J6" s="4"/>
      <c r="K6" s="4"/>
    </row>
    <row r="8" ht="30" customHeight="1" spans="1:11" x14ac:dyDescent="0.25">
      <c r="A8" s="2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60" customHeight="1" spans="1:11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ht="32" customHeight="1" spans="1:11" x14ac:dyDescent="0.25">
      <c r="A10" s="6">
        <v>1</v>
      </c>
      <c r="B10" s="7"/>
      <c r="C10" s="7"/>
      <c r="D10" s="8"/>
      <c r="E10" s="7"/>
      <c r="F10" s="8"/>
      <c r="G10" s="8"/>
      <c r="H10" s="8"/>
      <c r="I10" s="9" t="str">
        <f>IF(COUNT(C10:D10)=2,C10*D10,"")</f>
        <v/>
      </c>
      <c r="J10" s="9" t="str">
        <f>IF(COUNTA(B10:H10)=0,"",IF(AND(COUNT(C10:H10)=6,COUNTIFS(F10:H10,"&gt;0")=E10),I10*SUM(F10:H10),"Уточните размеры"))</f>
        <v/>
      </c>
      <c r="K10" s="10" t="s">
        <v>17</v>
      </c>
    </row>
    <row r="11" ht="32" customHeight="1" spans="1:11" x14ac:dyDescent="0.25">
      <c r="A11" s="6">
        <v>2</v>
      </c>
      <c r="B11" s="7"/>
      <c r="C11" s="7"/>
      <c r="D11" s="8"/>
      <c r="E11" s="7"/>
      <c r="F11" s="8"/>
      <c r="G11" s="8"/>
      <c r="H11" s="8"/>
      <c r="I11" s="9" t="str">
        <f>IF(COUNT(C11:D11)=2,C11*D11,"")</f>
        <v/>
      </c>
      <c r="J11" s="9" t="str">
        <f>IF(COUNTA(B11:H11)=0,"",IF(AND(COUNT(C11:H11)=6,COUNTIFS(F11:H11,"&gt;0")=E11),I11*SUM(F11:H11),"Уточните размеры"))</f>
        <v/>
      </c>
      <c r="K11" s="10" t="s">
        <v>17</v>
      </c>
    </row>
    <row r="12" ht="32" customHeight="1" spans="1:11" x14ac:dyDescent="0.25">
      <c r="A12" s="6">
        <v>3</v>
      </c>
      <c r="B12" s="7"/>
      <c r="C12" s="7"/>
      <c r="D12" s="8"/>
      <c r="E12" s="7"/>
      <c r="F12" s="8"/>
      <c r="G12" s="8"/>
      <c r="H12" s="8"/>
      <c r="I12" s="9" t="str">
        <f>IF(COUNT(C12:D12)=2,C12*D12,"")</f>
        <v/>
      </c>
      <c r="J12" s="9" t="str">
        <f>IF(COUNTA(B12:H12)=0,"",IF(AND(COUNT(C12:H12)=6,COUNTIFS(F12:H12,"&gt;0")=E12),I12*SUM(F12:H12),"Уточните размеры"))</f>
        <v/>
      </c>
      <c r="K12" s="10" t="s">
        <v>17</v>
      </c>
    </row>
    <row r="13" ht="32" customHeight="1" spans="1:11" x14ac:dyDescent="0.25">
      <c r="A13" s="6">
        <v>4</v>
      </c>
      <c r="B13" s="7"/>
      <c r="C13" s="7"/>
      <c r="D13" s="8"/>
      <c r="E13" s="7"/>
      <c r="F13" s="8"/>
      <c r="G13" s="8"/>
      <c r="H13" s="8"/>
      <c r="I13" s="9" t="str">
        <f>IF(COUNT(C13:D13)=2,C13*D13,"")</f>
        <v/>
      </c>
      <c r="J13" s="9" t="str">
        <f>IF(COUNTA(B13:H13)=0,"",IF(AND(COUNT(C13:H13)=6,COUNTIFS(F13:H13,"&gt;0")=E13),I13*SUM(F13:H13),"Уточните размеры"))</f>
        <v/>
      </c>
      <c r="K13" s="10" t="s">
        <v>17</v>
      </c>
    </row>
    <row r="14" ht="32" customHeight="1" spans="1:11" x14ac:dyDescent="0.25">
      <c r="A14" s="6">
        <v>5</v>
      </c>
      <c r="B14" s="7"/>
      <c r="C14" s="7"/>
      <c r="D14" s="8"/>
      <c r="E14" s="7"/>
      <c r="F14" s="8"/>
      <c r="G14" s="8"/>
      <c r="H14" s="8"/>
      <c r="I14" s="9" t="str">
        <f>IF(COUNT(C14:D14)=2,C14*D14,"")</f>
        <v/>
      </c>
      <c r="J14" s="9" t="str">
        <f>IF(COUNTA(B14:H14)=0,"",IF(AND(COUNT(C14:H14)=6,COUNTIFS(F14:H14,"&gt;0")=E14),I14*SUM(F14:H14),"Уточните размеры"))</f>
        <v/>
      </c>
      <c r="K14" s="10" t="s">
        <v>17</v>
      </c>
    </row>
    <row r="15" ht="32" customHeight="1" spans="1:11" x14ac:dyDescent="0.25">
      <c r="A15" s="6">
        <v>6</v>
      </c>
      <c r="B15" s="7"/>
      <c r="C15" s="7"/>
      <c r="D15" s="8"/>
      <c r="E15" s="7"/>
      <c r="F15" s="8"/>
      <c r="G15" s="8"/>
      <c r="H15" s="8"/>
      <c r="I15" s="9" t="str">
        <f>IF(COUNT(C15:D15)=2,C15*D15,"")</f>
        <v/>
      </c>
      <c r="J15" s="9" t="str">
        <f>IF(COUNTA(B15:H15)=0,"",IF(AND(COUNT(C15:H15)=6,COUNTIFS(F15:H15,"&gt;0")=E15),I15*SUM(F15:H15),"Уточните размеры"))</f>
        <v/>
      </c>
      <c r="K15" s="10" t="s">
        <v>17</v>
      </c>
    </row>
    <row r="16" ht="32" customHeight="1" spans="1:11" x14ac:dyDescent="0.25">
      <c r="A16" s="6">
        <v>7</v>
      </c>
      <c r="B16" s="7"/>
      <c r="C16" s="7"/>
      <c r="D16" s="8"/>
      <c r="E16" s="7"/>
      <c r="F16" s="8"/>
      <c r="G16" s="8"/>
      <c r="H16" s="8"/>
      <c r="I16" s="9" t="str">
        <f>IF(COUNT(C16:D16)=2,C16*D16,"")</f>
        <v/>
      </c>
      <c r="J16" s="9" t="str">
        <f>IF(COUNTA(B16:H16)=0,"",IF(AND(COUNT(C16:H16)=6,COUNTIFS(F16:H16,"&gt;0")=E16),I16*SUM(F16:H16),"Уточните размеры"))</f>
        <v/>
      </c>
      <c r="K16" s="10" t="s">
        <v>17</v>
      </c>
    </row>
    <row r="17" ht="32" customHeight="1" spans="1:11" x14ac:dyDescent="0.25">
      <c r="A17" s="6">
        <v>8</v>
      </c>
      <c r="B17" s="7"/>
      <c r="C17" s="7"/>
      <c r="D17" s="8"/>
      <c r="E17" s="7"/>
      <c r="F17" s="8"/>
      <c r="G17" s="8"/>
      <c r="H17" s="8"/>
      <c r="I17" s="9" t="str">
        <f>IF(COUNT(C17:D17)=2,C17*D17,"")</f>
        <v/>
      </c>
      <c r="J17" s="9" t="str">
        <f>IF(COUNTA(B17:H17)=0,"",IF(AND(COUNT(C17:H17)=6,COUNTIFS(F17:H17,"&gt;0")=E17),I17*SUM(F17:H17),"Уточните размеры"))</f>
        <v/>
      </c>
      <c r="K17" s="10" t="s">
        <v>17</v>
      </c>
    </row>
    <row r="18" ht="32" customHeight="1" spans="1:11" x14ac:dyDescent="0.25">
      <c r="A18" s="6">
        <v>9</v>
      </c>
      <c r="B18" s="7"/>
      <c r="C18" s="7"/>
      <c r="D18" s="8"/>
      <c r="E18" s="7"/>
      <c r="F18" s="8"/>
      <c r="G18" s="8"/>
      <c r="H18" s="8"/>
      <c r="I18" s="9" t="str">
        <f>IF(COUNT(C18:D18)=2,C18*D18,"")</f>
        <v/>
      </c>
      <c r="J18" s="9" t="str">
        <f>IF(COUNTA(B18:H18)=0,"",IF(AND(COUNT(C18:H18)=6,COUNTIFS(F18:H18,"&gt;0")=E18),I18*SUM(F18:H18),"Уточните размеры"))</f>
        <v/>
      </c>
      <c r="K18" s="10" t="s">
        <v>17</v>
      </c>
    </row>
    <row r="19" ht="32" customHeight="1" spans="1:11" x14ac:dyDescent="0.25">
      <c r="A19" s="6">
        <v>10</v>
      </c>
      <c r="B19" s="7"/>
      <c r="C19" s="7"/>
      <c r="D19" s="8"/>
      <c r="E19" s="7"/>
      <c r="F19" s="8"/>
      <c r="G19" s="8"/>
      <c r="H19" s="8"/>
      <c r="I19" s="9" t="str">
        <f>IF(COUNT(C19:D19)=2,C19*D19,"")</f>
        <v/>
      </c>
      <c r="J19" s="9" t="str">
        <f>IF(COUNTA(B19:H19)=0,"",IF(AND(COUNT(C19:H19)=6,COUNTIFS(F19:H19,"&gt;0")=E19),I19*SUM(F19:H19),"Уточните размеры"))</f>
        <v/>
      </c>
      <c r="K19" s="10" t="s">
        <v>17</v>
      </c>
    </row>
    <row r="20" ht="30" customHeight="1" spans="1:11" x14ac:dyDescent="0.25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9" t="str">
        <f>IF(COUNTIFS(J10:J19,"Уточните размеры")&gt;0,"",IF(COUNT(J10:J19)=0,"",SUM(J10:J19)))</f>
        <v/>
      </c>
      <c r="K20" s="10" t="s">
        <v>17</v>
      </c>
    </row>
    <row r="21" ht="30" customHeight="1" spans="1:11" x14ac:dyDescent="0.25">
      <c r="A21" s="10" t="s">
        <v>19</v>
      </c>
      <c r="B21" s="10"/>
      <c r="C21" s="10"/>
      <c r="D21" s="10"/>
      <c r="E21" s="10"/>
      <c r="F21" s="10"/>
      <c r="G21" s="10"/>
      <c r="H21" s="10"/>
      <c r="I21" s="10"/>
      <c r="J21" s="11" t="str">
        <f>IF(J20="","",J20/100)</f>
        <v/>
      </c>
      <c r="K21" s="10"/>
    </row>
    <row r="23" ht="30" customHeight="1" spans="1:11" x14ac:dyDescent="0.25">
      <c r="A23" s="2" t="s">
        <v>20</v>
      </c>
      <c r="B23" s="2"/>
      <c r="C23" s="2"/>
      <c r="D23" s="3"/>
      <c r="E23" s="3"/>
      <c r="F23" s="3"/>
      <c r="G23" s="3"/>
      <c r="H23" s="3"/>
      <c r="I23" s="3"/>
      <c r="J23" s="3"/>
      <c r="K23" s="3"/>
    </row>
    <row r="24" ht="30" customHeight="1" spans="1:11" x14ac:dyDescent="0.25">
      <c r="A24" s="2" t="s">
        <v>21</v>
      </c>
      <c r="B24" s="2"/>
      <c r="C24" s="2"/>
      <c r="D24" s="3"/>
      <c r="E24" s="3"/>
      <c r="F24" s="3"/>
      <c r="G24" s="3"/>
      <c r="H24" s="3"/>
      <c r="I24" s="3"/>
      <c r="J24" s="3"/>
      <c r="K24" s="3"/>
    </row>
    <row r="25" ht="30" customHeight="1" spans="1:11" x14ac:dyDescent="0.25">
      <c r="A25" s="2" t="s">
        <v>22</v>
      </c>
      <c r="B25" s="2"/>
      <c r="C25" s="2"/>
      <c r="D25" s="3"/>
      <c r="E25" s="3"/>
      <c r="F25" s="3"/>
      <c r="G25" s="3"/>
      <c r="H25" s="3"/>
      <c r="I25" s="3"/>
      <c r="J25" s="3"/>
      <c r="K25" s="3"/>
    </row>
    <row r="26" ht="30" customHeight="1" spans="1:11" x14ac:dyDescent="0.25">
      <c r="A26" s="2" t="s">
        <v>23</v>
      </c>
      <c r="B26" s="2"/>
      <c r="C26" s="2"/>
      <c r="D26" s="3"/>
      <c r="E26" s="3"/>
      <c r="F26" s="3"/>
      <c r="G26" s="3"/>
      <c r="H26" s="3"/>
      <c r="I26" s="3"/>
      <c r="J26" s="3"/>
      <c r="K26" s="3"/>
    </row>
    <row r="27" ht="30" customHeight="1" spans="1:11" x14ac:dyDescent="0.25">
      <c r="A27" s="2" t="s">
        <v>24</v>
      </c>
      <c r="B27" s="2"/>
      <c r="C27" s="2"/>
      <c r="D27" s="3"/>
      <c r="E27" s="3"/>
      <c r="F27" s="3"/>
      <c r="G27" s="3"/>
      <c r="H27" s="3"/>
      <c r="I27" s="3"/>
      <c r="J27" s="3"/>
      <c r="K27" s="3"/>
    </row>
    <row r="28" ht="30" customHeight="1" spans="1:11" x14ac:dyDescent="0.25">
      <c r="A28" s="2" t="s">
        <v>25</v>
      </c>
      <c r="B28" s="2"/>
      <c r="C28" s="2"/>
      <c r="D28" s="3"/>
      <c r="E28" s="3"/>
      <c r="F28" s="3"/>
      <c r="G28" s="3"/>
      <c r="H28" s="3"/>
      <c r="I28" s="3"/>
      <c r="J28" s="3"/>
      <c r="K28" s="3"/>
    </row>
    <row r="30" ht="30" customHeight="1" spans="1:11" x14ac:dyDescent="0.25">
      <c r="A30" s="2" t="s">
        <v>26</v>
      </c>
      <c r="B30" s="2"/>
      <c r="C30" s="2"/>
      <c r="D30" s="3"/>
      <c r="E30" s="3"/>
      <c r="F30" s="3"/>
      <c r="G30" s="3"/>
      <c r="H30" s="3"/>
      <c r="I30" s="3"/>
      <c r="J30" s="3"/>
      <c r="K30" s="3"/>
    </row>
    <row r="31" ht="30" customHeight="1" spans="1:11" x14ac:dyDescent="0.25">
      <c r="A31" s="2" t="s">
        <v>27</v>
      </c>
      <c r="B31" s="2"/>
      <c r="C31" s="2"/>
      <c r="D31" s="3"/>
      <c r="E31" s="3"/>
      <c r="F31" s="3"/>
      <c r="G31" s="3"/>
      <c r="H31" s="3"/>
      <c r="I31" s="3"/>
      <c r="J31" s="3"/>
      <c r="K31" s="3"/>
    </row>
    <row r="33" ht="32" customHeight="1" spans="1:11" x14ac:dyDescent="0.25">
      <c r="A33" s="2" t="s">
        <v>28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28" customHeight="1" spans="1:11" x14ac:dyDescent="0.25">
      <c r="A34" s="2" t="s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</row>
  </sheetData>
  <mergeCells count="29">
    <mergeCell ref="A2:K2"/>
    <mergeCell ref="A3:K3"/>
    <mergeCell ref="A4:C4"/>
    <mergeCell ref="D4:K4"/>
    <mergeCell ref="A5:C5"/>
    <mergeCell ref="D5:K5"/>
    <mergeCell ref="A6:C6"/>
    <mergeCell ref="D6:K6"/>
    <mergeCell ref="A8:K8"/>
    <mergeCell ref="A20:I20"/>
    <mergeCell ref="A21:I21"/>
    <mergeCell ref="A23:C23"/>
    <mergeCell ref="D23:K23"/>
    <mergeCell ref="A24:C24"/>
    <mergeCell ref="D24:K24"/>
    <mergeCell ref="A25:C25"/>
    <mergeCell ref="D25:K25"/>
    <mergeCell ref="A26:C26"/>
    <mergeCell ref="D26:K26"/>
    <mergeCell ref="A27:C27"/>
    <mergeCell ref="D27:K27"/>
    <mergeCell ref="A28:C28"/>
    <mergeCell ref="D28:K28"/>
    <mergeCell ref="A30:C30"/>
    <mergeCell ref="D30:K30"/>
    <mergeCell ref="A31:C31"/>
    <mergeCell ref="D31:K31"/>
    <mergeCell ref="A33:K33"/>
    <mergeCell ref="A34:K34"/>
  </mergeCells>
  <dataValidations count="5">
    <dataValidation type="whole" operator="greaterThanOrEqual" allowBlank="1" showErrorMessage="1" errorTitle="Проверьте число" error="Введите неотрицательное число." sqref="C10:C19">
      <formula1>0</formula1>
    </dataValidation>
    <dataValidation type="decimal" operator="greaterThanOrEqual" allowBlank="1" showErrorMessage="1" errorTitle="Проверьте число" error="Введите неотрицательное число." sqref="D10:D19">
      <formula1>0</formula1>
    </dataValidation>
    <dataValidation type="list" allowBlank="1" sqref="D23">
      <formula1>"Новый,Готовый"</formula1>
    </dataValidation>
    <dataValidation type="list" allowBlank="1" showErrorMessage="1" sqref="E10:E19">
      <formula1>"1,2,3"</formula1>
    </dataValidation>
    <dataValidation type="decimal" operator="greaterThanOrEqual" allowBlank="1" showErrorMessage="1" errorTitle="Проверьте число" error="Введите неотрицательное число." sqref="F10:H19">
      <formula1>0</formula1>
    </dataValidation>
  </dataValidations>
  <pageMargins left="0.3" right="0.3" top="0.4" bottom="0.4" header="0.1" footer="0.1"/>
  <pageSetup paperSize="8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workbookViewId="0" showGridLines="0"/>
  </sheetViews>
  <sheetFormatPr defaultRowHeight="24" outlineLevelRow="0" outlineLevelCol="0" x14ac:dyDescent="55" customHeight="1"/>
  <cols>
    <col min="1" max="2" width="18" customWidth="1"/>
    <col min="3" max="3" width="53" customWidth="1"/>
    <col min="4" max="4" width="14" customWidth="1"/>
    <col min="5" max="5" width="18" customWidth="1"/>
    <col min="6" max="7" width="35" customWidth="1"/>
    <col min="8" max="8" width="30" customWidth="1"/>
    <col min="9" max="9" width="20" customWidth="1"/>
  </cols>
  <sheetData>
    <row r="2" ht="30" customHeight="1" spans="1:9" x14ac:dyDescent="0.25">
      <c r="A2" s="1" t="s">
        <v>30</v>
      </c>
      <c r="B2" s="1"/>
      <c r="C2" s="1"/>
      <c r="D2" s="1"/>
      <c r="E2" s="1"/>
      <c r="F2" s="1"/>
      <c r="G2" s="1"/>
      <c r="H2" s="1"/>
      <c r="I2" s="1"/>
    </row>
    <row r="3" ht="30" customHeight="1" spans="1:9" x14ac:dyDescent="0.25">
      <c r="A3" s="2" t="s">
        <v>31</v>
      </c>
      <c r="B3" s="2"/>
      <c r="C3" s="2"/>
      <c r="D3" s="2"/>
      <c r="E3" s="2"/>
      <c r="F3" s="2"/>
      <c r="G3" s="2"/>
      <c r="H3" s="2"/>
      <c r="I3" s="2"/>
    </row>
    <row r="5" ht="60" customHeight="1" spans="1:9" x14ac:dyDescent="0.25">
      <c r="A5" s="5" t="s">
        <v>32</v>
      </c>
      <c r="B5" s="5" t="s">
        <v>33</v>
      </c>
      <c r="C5" s="5" t="s">
        <v>34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5" t="s">
        <v>40</v>
      </c>
    </row>
    <row r="6" ht="80" customHeight="1" spans="1:9" x14ac:dyDescent="0.25">
      <c r="A6" s="10" t="s">
        <v>41</v>
      </c>
      <c r="B6" s="10" t="s">
        <v>42</v>
      </c>
      <c r="C6" s="10" t="s">
        <v>43</v>
      </c>
      <c r="D6" s="10" t="s">
        <v>44</v>
      </c>
      <c r="E6" s="11" t="str">
        <f>IF('ВОР'!J21="","",'ВОР'!J21)</f>
        <v/>
      </c>
      <c r="F6" s="7"/>
      <c r="G6" s="10" t="s">
        <v>45</v>
      </c>
      <c r="H6" s="7"/>
      <c r="I6" s="7" t="s">
        <v>46</v>
      </c>
    </row>
    <row r="7" ht="80" customHeight="1" spans="1:9" x14ac:dyDescent="0.25">
      <c r="A7" s="10" t="s">
        <v>47</v>
      </c>
      <c r="B7" s="10" t="s">
        <v>42</v>
      </c>
      <c r="C7" s="10" t="s">
        <v>48</v>
      </c>
      <c r="D7" s="10" t="s">
        <v>44</v>
      </c>
      <c r="E7" s="11" t="str">
        <f>IF('ВОР'!J21="","",'ВОР'!J21)</f>
        <v/>
      </c>
      <c r="F7" s="7"/>
      <c r="G7" s="10" t="s">
        <v>49</v>
      </c>
      <c r="H7" s="7"/>
      <c r="I7" s="7" t="s">
        <v>46</v>
      </c>
    </row>
    <row r="9" ht="30" customHeight="1" spans="1:9" x14ac:dyDescent="0.25">
      <c r="A9" s="2" t="s">
        <v>50</v>
      </c>
      <c r="B9" s="2"/>
      <c r="C9" s="2"/>
      <c r="D9" s="2"/>
      <c r="E9" s="2"/>
      <c r="F9" s="2"/>
      <c r="G9" s="2"/>
      <c r="H9" s="2"/>
      <c r="I9" s="2"/>
    </row>
    <row r="11" ht="30" customHeight="1" spans="1:9" x14ac:dyDescent="0.25">
      <c r="A11" s="2" t="s">
        <v>51</v>
      </c>
      <c r="B11" s="2"/>
      <c r="C11" s="2"/>
      <c r="D11" s="2"/>
      <c r="E11" s="2"/>
      <c r="F11" s="2"/>
      <c r="G11" s="2"/>
      <c r="H11" s="2"/>
      <c r="I11" s="2"/>
    </row>
    <row r="12" ht="30" customHeight="1" spans="1:9" x14ac:dyDescent="0.25">
      <c r="A12" s="2" t="s">
        <v>52</v>
      </c>
      <c r="B12" s="2"/>
      <c r="C12" s="2"/>
      <c r="D12" s="2"/>
      <c r="E12" s="2"/>
      <c r="F12" s="2"/>
      <c r="G12" s="2"/>
      <c r="H12" s="2"/>
      <c r="I12" s="2"/>
    </row>
    <row r="13" ht="30" customHeight="1" spans="1:9" x14ac:dyDescent="0.25">
      <c r="A13" s="2" t="s">
        <v>53</v>
      </c>
      <c r="B13" s="2"/>
      <c r="C13" s="2"/>
      <c r="D13" s="2"/>
      <c r="E13" s="2"/>
      <c r="F13" s="2"/>
      <c r="G13" s="2"/>
      <c r="H13" s="2"/>
      <c r="I13" s="2"/>
    </row>
  </sheetData>
  <mergeCells count="6">
    <mergeCell ref="A2:I2"/>
    <mergeCell ref="A3:I3"/>
    <mergeCell ref="A9:I9"/>
    <mergeCell ref="A11:I11"/>
    <mergeCell ref="A12:I12"/>
    <mergeCell ref="A13:I13"/>
  </mergeCells>
  <dataValidations count="1">
    <dataValidation type="list" sqref="I6:I7">
      <formula1>"Кандидат,Проверен"</formula1>
    </dataValidation>
  </dataValidations>
  <pageMargins left="0.3" right="0.3" top="0.4" bottom="0.4" header="0.1" footer="0.1"/>
  <pageSetup paperSize="8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workbookViewId="0" showGridLines="0"/>
  </sheetViews>
  <sheetFormatPr defaultRowHeight="24" outlineLevelRow="0" outlineLevelCol="0" x14ac:dyDescent="55" customHeight="1"/>
  <cols>
    <col min="1" max="1" width="19" customWidth="1"/>
    <col min="2" max="2" width="22" customWidth="1"/>
    <col min="3" max="3" width="66" customWidth="1"/>
    <col min="4" max="4" width="13" customWidth="1"/>
    <col min="5" max="5" width="17" customWidth="1"/>
    <col min="6" max="6" width="15" customWidth="1"/>
    <col min="7" max="7" width="18" customWidth="1"/>
    <col min="8" max="8" width="17" customWidth="1"/>
  </cols>
  <sheetData>
    <row r="2" ht="30" customHeight="1" spans="1:8" x14ac:dyDescent="0.25">
      <c r="A2" s="1" t="s">
        <v>54</v>
      </c>
      <c r="B2" s="1"/>
      <c r="C2" s="1"/>
      <c r="D2" s="1"/>
      <c r="E2" s="1"/>
      <c r="F2" s="1"/>
      <c r="G2" s="1"/>
      <c r="H2" s="1"/>
    </row>
    <row r="3" ht="30" customHeight="1" spans="1:8" x14ac:dyDescent="0.25">
      <c r="A3" s="2" t="s">
        <v>55</v>
      </c>
      <c r="B3" s="2"/>
      <c r="C3" s="2"/>
      <c r="D3" s="2"/>
      <c r="E3" s="2"/>
      <c r="F3" s="2"/>
      <c r="G3" s="2"/>
      <c r="H3" s="2"/>
    </row>
    <row r="5" ht="60" customHeight="1" spans="1:8" x14ac:dyDescent="0.25">
      <c r="A5" s="5" t="s">
        <v>56</v>
      </c>
      <c r="B5" s="5" t="s">
        <v>57</v>
      </c>
      <c r="C5" s="5" t="s">
        <v>58</v>
      </c>
      <c r="D5" s="5" t="s">
        <v>16</v>
      </c>
      <c r="E5" s="5" t="s">
        <v>59</v>
      </c>
      <c r="F5" s="5" t="s">
        <v>60</v>
      </c>
      <c r="G5" s="5" t="s">
        <v>61</v>
      </c>
      <c r="H5" s="5" t="s">
        <v>62</v>
      </c>
    </row>
    <row r="6" ht="64" customHeight="1" spans="1:8" x14ac:dyDescent="0.25">
      <c r="A6" s="10" t="s">
        <v>41</v>
      </c>
      <c r="B6" s="10" t="s">
        <v>63</v>
      </c>
      <c r="C6" s="10" t="s">
        <v>64</v>
      </c>
      <c r="D6" s="10" t="s">
        <v>65</v>
      </c>
      <c r="E6" s="12">
        <v>80.95</v>
      </c>
      <c r="F6" s="13" t="str">
        <f>IF('ВОР'!J21="","",'ВОР'!J21)</f>
        <v/>
      </c>
      <c r="G6" s="13" t="str">
        <f>IF(F6="","",E6*F6)</f>
        <v/>
      </c>
      <c r="H6" s="14"/>
    </row>
    <row r="7" ht="64" customHeight="1" spans="1:8" x14ac:dyDescent="0.25">
      <c r="A7" s="10" t="s">
        <v>41</v>
      </c>
      <c r="B7" s="10" t="s">
        <v>66</v>
      </c>
      <c r="C7" s="10" t="s">
        <v>67</v>
      </c>
      <c r="D7" s="10" t="s">
        <v>65</v>
      </c>
      <c r="E7" s="12">
        <v>171.83</v>
      </c>
      <c r="F7" s="13" t="str">
        <f>IF('ВОР'!J21="","",'ВОР'!J21)</f>
        <v/>
      </c>
      <c r="G7" s="13" t="str">
        <f>IF(F7="","",E7*F7)</f>
        <v/>
      </c>
      <c r="H7" s="14"/>
    </row>
    <row r="8" ht="64" customHeight="1" spans="1:8" x14ac:dyDescent="0.25">
      <c r="A8" s="10" t="s">
        <v>41</v>
      </c>
      <c r="B8" s="10" t="s">
        <v>68</v>
      </c>
      <c r="C8" s="10" t="s">
        <v>69</v>
      </c>
      <c r="D8" s="10" t="s">
        <v>70</v>
      </c>
      <c r="E8" s="12">
        <v>16.67</v>
      </c>
      <c r="F8" s="13" t="str">
        <f>IF('ВОР'!J21="","",'ВОР'!J21)</f>
        <v/>
      </c>
      <c r="G8" s="13" t="str">
        <f>IF(F8="","",E8*F8)</f>
        <v/>
      </c>
      <c r="H8" s="13" t="str">
        <f>IF(G8="","",G8*100)</f>
        <v/>
      </c>
    </row>
    <row r="9" ht="64" customHeight="1" spans="1:8" x14ac:dyDescent="0.25">
      <c r="A9" s="10" t="s">
        <v>41</v>
      </c>
      <c r="B9" s="10" t="s">
        <v>71</v>
      </c>
      <c r="C9" s="10" t="s">
        <v>72</v>
      </c>
      <c r="D9" s="10" t="s">
        <v>73</v>
      </c>
      <c r="E9" s="12">
        <v>41.4</v>
      </c>
      <c r="F9" s="13" t="str">
        <f>IF('ВОР'!J21="","",'ВОР'!J21)</f>
        <v/>
      </c>
      <c r="G9" s="13" t="str">
        <f>IF(F9="","",E9*F9)</f>
        <v/>
      </c>
      <c r="H9" s="14"/>
    </row>
    <row r="10" ht="64" customHeight="1" spans="1:8" x14ac:dyDescent="0.25">
      <c r="A10" s="10" t="s">
        <v>47</v>
      </c>
      <c r="B10" s="10" t="s">
        <v>68</v>
      </c>
      <c r="C10" s="10" t="s">
        <v>69</v>
      </c>
      <c r="D10" s="10" t="s">
        <v>70</v>
      </c>
      <c r="E10" s="12">
        <v>24.09</v>
      </c>
      <c r="F10" s="13" t="str">
        <f>IF('ВОР'!J21="","",'ВОР'!J21)</f>
        <v/>
      </c>
      <c r="G10" s="13" t="str">
        <f>IF(F10="","",E10*F10)</f>
        <v/>
      </c>
      <c r="H10" s="13" t="str">
        <f>IF(G10="","",G10*100)</f>
        <v/>
      </c>
    </row>
    <row r="11" ht="64" customHeight="1" spans="1:8" x14ac:dyDescent="0.25">
      <c r="A11" s="10" t="s">
        <v>47</v>
      </c>
      <c r="B11" s="10" t="s">
        <v>71</v>
      </c>
      <c r="C11" s="10" t="s">
        <v>72</v>
      </c>
      <c r="D11" s="10" t="s">
        <v>73</v>
      </c>
      <c r="E11" s="12">
        <v>48.6</v>
      </c>
      <c r="F11" s="13" t="str">
        <f>IF('ВОР'!J21="","",'ВОР'!J21)</f>
        <v/>
      </c>
      <c r="G11" s="13" t="str">
        <f>IF(F11="","",E11*F11)</f>
        <v/>
      </c>
      <c r="H11" s="14"/>
    </row>
    <row r="13" ht="40" customHeight="1" spans="1:8" x14ac:dyDescent="0.25">
      <c r="A13" s="2" t="s">
        <v>74</v>
      </c>
      <c r="B13" s="2"/>
      <c r="C13" s="2"/>
      <c r="D13" s="2"/>
      <c r="E13" s="2"/>
      <c r="F13" s="2"/>
      <c r="G13" s="2"/>
      <c r="H13" s="2"/>
    </row>
    <row r="15" ht="30" customHeight="1" spans="1:8" x14ac:dyDescent="0.25">
      <c r="A15" s="2" t="s">
        <v>75</v>
      </c>
      <c r="B15" s="2"/>
      <c r="C15" s="2"/>
      <c r="D15" s="2"/>
      <c r="E15" s="2"/>
      <c r="F15" s="2"/>
      <c r="G15" s="2"/>
      <c r="H15" s="2"/>
    </row>
    <row r="16" ht="30" customHeight="1" spans="1:8" x14ac:dyDescent="0.25">
      <c r="A16" s="2" t="s">
        <v>76</v>
      </c>
      <c r="B16" s="2"/>
      <c r="C16" s="2"/>
      <c r="D16" s="2"/>
      <c r="E16" s="2"/>
      <c r="F16" s="2"/>
      <c r="G16" s="2"/>
      <c r="H16" s="2"/>
    </row>
    <row r="17" ht="30" customHeight="1" spans="1:8" x14ac:dyDescent="0.25">
      <c r="A17" s="2" t="s">
        <v>77</v>
      </c>
      <c r="B17" s="2"/>
      <c r="C17" s="2"/>
      <c r="D17" s="2"/>
      <c r="E17" s="2"/>
      <c r="F17" s="2"/>
      <c r="G17" s="2"/>
      <c r="H17" s="2"/>
    </row>
  </sheetData>
  <mergeCells count="6">
    <mergeCell ref="A2:H2"/>
    <mergeCell ref="A3:H3"/>
    <mergeCell ref="A13:H13"/>
    <mergeCell ref="A15:H15"/>
    <mergeCell ref="A16:H16"/>
    <mergeCell ref="A17:H17"/>
  </mergeCells>
  <pageMargins left="0.3" right="0.3" top="0.4" bottom="0.4" header="0.1" footer="0.1"/>
  <pageSetup paperSize="8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нормы</vt:lpstr>
      <vt:lpstr>Контроль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2026-10-07T05:40:19Z</dcterms:modified>
</cp:coreProperties>
</file>