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верка позиции" state="visible" r:id="rId4"/>
  </sheets>
  <definedNames>
    <definedName name="_xlnm.Print_Area" localSheetId="0">'Проверка позиции'!$A1:$E36</definedName>
  </definedNames>
  <calcPr calcId="171027"/>
</workbook>
</file>

<file path=xl/sharedStrings.xml><?xml version="1.0" encoding="utf-8"?>
<sst xmlns="http://schemas.openxmlformats.org/spreadsheetml/2006/main" count="44" uniqueCount="39">
  <si>
    <t>Лист проверки коэффициентов</t>
  </si>
  <si>
    <t>Введите суммы на объём позиции в одном уровне цен. Коэффициенты выбирает сметчик по документам.</t>
  </si>
  <si>
    <t>Шифр нормы и база</t>
  </si>
  <si>
    <t>Проектный документ, лист, условия</t>
  </si>
  <si>
    <t>Показатель</t>
  </si>
  <si>
    <t>До поправки</t>
  </si>
  <si>
    <t>Коэффициент</t>
  </si>
  <si>
    <t>После поправки</t>
  </si>
  <si>
    <t>Основание и примечание</t>
  </si>
  <si>
    <t>ОЗП, руб.</t>
  </si>
  <si>
    <t>Укажите своё основание</t>
  </si>
  <si>
    <t>ЭМ, руб. (включает ЗПМ)</t>
  </si>
  <si>
    <t>ЗПМ, руб. (выделена из ЭМ)</t>
  </si>
  <si>
    <t>Учтённые материалы, руб.</t>
  </si>
  <si>
    <t>Прямые затраты, руб.</t>
  </si>
  <si>
    <t>ОЗП + ЭМ + МАТ; ЗПМ повторно не добавляют</t>
  </si>
  <si>
    <t>Фонд оплаты труда, руб.</t>
  </si>
  <si>
    <t>ОЗП + ЗПМ</t>
  </si>
  <si>
    <t>Норматив НР</t>
  </si>
  <si>
    <t>Норматив СП</t>
  </si>
  <si>
    <t>Накладные расходы, руб.</t>
  </si>
  <si>
    <t>ФОТ × норматив НР</t>
  </si>
  <si>
    <t>Сметная прибыль, руб.</t>
  </si>
  <si>
    <t>ФОТ × норматив СП</t>
  </si>
  <si>
    <t>ПЗ + НР + СП, руб.</t>
  </si>
  <si>
    <t>Без отдельных материалов и последующих начислений</t>
  </si>
  <si>
    <t>Изменение суммы, руб.</t>
  </si>
  <si>
    <t>После поправки минус до поправки</t>
  </si>
  <si>
    <t>Проверка исходных чисел</t>
  </si>
  <si>
    <t>Жёлтые ячейки: ввод. Расчётные ячейки: формулы. Каждая денежная строка округляется до копеек.</t>
  </si>
  <si>
    <t>ЗПМ входит в ЭМ. В ФОТ она выделяется отдельно. Укажите нулевые затраты числом 0.</t>
  </si>
  <si>
    <t>До заполнения обязательных исходных чисел итог пустой. Проверка чисел не подтверждает применимость коэффициента.</t>
  </si>
  <si>
    <t>Неучтённые расценкой материалы, индексы и последующие начисления добавляют в смету отдельно.</t>
  </si>
  <si>
    <t>Для НР/СП проверяйте вид работ и территорию. Для каждого коэффициента заполните основание и проектные реквизиты.</t>
  </si>
  <si>
    <t>Нормативные основания, проверены 05.10.2026</t>
  </si>
  <si>
    <t>Методика № 421/пр, пункты 58, 59, 60</t>
  </si>
  <si>
    <t>Методика № 812/пр, пункты 25, 26 и приложение, пункт 8</t>
  </si>
  <si>
    <t>Методика № 774/пр, пункт 16 и приложение, пункт 8</t>
  </si>
  <si>
    <t>Бланк предназначен для арифметической проверки одной позиции после выбора нормы и нормативных оснований.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</si>
</sst>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402D21"/>
      <sz val="15"/>
      <name val="Arial"/>
    </font>
    <font>
      <color rgb="FF302820"/>
      <sz val="10"/>
      <name val="Arial"/>
    </font>
    <font>
      <b/>
      <color rgb="FFFFFFFF"/>
      <sz val="10"/>
      <name val="Arial"/>
    </font>
    <font>
      <b/>
      <color rgb="FF402D21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503928"/>
      </patternFill>
    </fill>
  </fills>
  <borders count="2">
    <border>
      <left/>
      <right/>
      <top/>
      <bottom/>
      <diagonal/>
    </border>
    <border>
      <left/>
      <right/>
      <top style="thin">
        <color rgb="FF503928"/>
      </top>
      <bottom style="double">
        <color rgb="FF50392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2" borderId="0" xfId="0" applyFill="1"/>
    <xf numFmtId="0" fontId="3" fillId="3" borderId="0" xfId="0" applyFont="1" applyFill="1" applyAlignment="1">
      <alignment horizontal="center" vertical="center" wrapText="1"/>
    </xf>
    <xf numFmtId="4" fontId="0" fillId="2" borderId="0" xfId="0" applyNumberFormat="1" applyFill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4" fontId="0" fillId="0" borderId="0" xfId="0" applyNumberFormat="1" applyAlignment="1">
      <alignment horizontal="right" vertical="center"/>
    </xf>
    <xf numFmtId="10" fontId="0" fillId="2" borderId="0" xfId="0" applyNumberFormat="1" applyFill="1" applyAlignment="1">
      <alignment horizontal="right" vertical="center"/>
    </xf>
    <xf numFmtId="10" fontId="2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kontur-extern.ru/info/normativ/document/1/504329-prikaz-minstroya-rf-ot-04-08-2020-n-421-pr" TargetMode="External"/><Relationship Id="rId2" Type="http://schemas.openxmlformats.org/officeDocument/2006/relationships/hyperlink" Target="https://legalacts.ru/doc/prikaz-minstroja-rossii-ot-21122020-n-812pr-ob-utverzhdenii/" TargetMode="External"/><Relationship Id="rId3" Type="http://schemas.openxmlformats.org/officeDocument/2006/relationships/hyperlink" Target="https://legalacts.ru/doc/prikaz-minstroja-rossii-ot-11122020-n-774pr-ob-utverzhden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6"/>
  <sheetViews>
    <sheetView workbookViewId="0" showGridLines="0" zoomScale="100" zoomScaleNormal="100"/>
  </sheetViews>
  <sheetFormatPr defaultRowHeight="15" outlineLevelRow="0" outlineLevelCol="0" x14ac:dyDescent="55"/>
  <cols>
    <col min="1" max="1" width="46" customWidth="1"/>
    <col min="2" max="3" width="18" customWidth="1"/>
    <col min="4" max="4" width="20" customWidth="1"/>
    <col min="5" max="5" width="51" customWidth="1"/>
  </cols>
  <sheetData>
    <row r="2" ht="31" customHeight="1" spans="1:5" x14ac:dyDescent="0.25">
      <c r="A2" s="1" t="s">
        <v>0</v>
      </c>
      <c r="B2" s="1"/>
      <c r="C2" s="1"/>
      <c r="D2" s="1"/>
      <c r="E2" s="1"/>
    </row>
    <row r="3" ht="25" customHeight="1" spans="1:5" x14ac:dyDescent="0.25">
      <c r="A3" s="2" t="s">
        <v>1</v>
      </c>
      <c r="B3" s="2"/>
      <c r="C3" s="2"/>
      <c r="D3" s="2"/>
      <c r="E3" s="2"/>
    </row>
    <row r="4" ht="25" customHeight="1" spans="1:5" x14ac:dyDescent="0.25">
      <c r="A4" s="2" t="s">
        <v>2</v>
      </c>
      <c r="B4" s="3"/>
      <c r="E4" s="3"/>
    </row>
    <row r="5" ht="25" customHeight="1" spans="1:5" x14ac:dyDescent="0.25">
      <c r="A5" s="2" t="s">
        <v>3</v>
      </c>
      <c r="E5" s="3"/>
    </row>
    <row r="7" ht="38" customHeight="1" spans="1:5" x14ac:dyDescent="0.25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</row>
    <row r="8" ht="38" customHeight="1" spans="1:5" x14ac:dyDescent="0.25">
      <c r="A8" s="2" t="s">
        <v>9</v>
      </c>
      <c r="B8" s="5"/>
      <c r="C8" s="6">
        <v>1</v>
      </c>
      <c r="D8" s="7" t="str">
        <f>IF(COUNT(B8:C8)&lt;2,"",ROUND(B8*C8,2))</f>
        <v/>
      </c>
      <c r="E8" s="8" t="s">
        <v>10</v>
      </c>
    </row>
    <row r="9" ht="38" customHeight="1" spans="1:5" x14ac:dyDescent="0.25">
      <c r="A9" s="2" t="s">
        <v>11</v>
      </c>
      <c r="B9" s="5"/>
      <c r="C9" s="6">
        <v>1</v>
      </c>
      <c r="D9" s="7" t="str">
        <f>IF(COUNT(B9:C9)&lt;2,"",ROUND(B9*C9,2))</f>
        <v/>
      </c>
      <c r="E9" s="8" t="s">
        <v>10</v>
      </c>
    </row>
    <row r="10" ht="38" customHeight="1" spans="1:5" x14ac:dyDescent="0.25">
      <c r="A10" s="2" t="s">
        <v>12</v>
      </c>
      <c r="B10" s="5"/>
      <c r="C10" s="6">
        <v>1</v>
      </c>
      <c r="D10" s="7" t="str">
        <f>IF(COUNT(B10:C10)&lt;2,"",ROUND(B10*C10,2))</f>
        <v/>
      </c>
      <c r="E10" s="8" t="s">
        <v>10</v>
      </c>
    </row>
    <row r="11" ht="38" customHeight="1" spans="1:5" x14ac:dyDescent="0.25">
      <c r="A11" s="2" t="s">
        <v>13</v>
      </c>
      <c r="B11" s="5"/>
      <c r="C11" s="6">
        <v>1</v>
      </c>
      <c r="D11" s="7" t="str">
        <f>IF(COUNT(B11:C11)&lt;2,"",ROUND(B11*C11,2))</f>
        <v/>
      </c>
      <c r="E11" s="8" t="s">
        <v>10</v>
      </c>
    </row>
    <row r="12" ht="38" customHeight="1" spans="1:5" x14ac:dyDescent="0.25">
      <c r="A12" s="2" t="s">
        <v>14</v>
      </c>
      <c r="B12" s="7" t="str">
        <f>IF(COUNT(B8:B11)&lt;4,"",ROUND(SUM(B8:B9,B11),2))</f>
        <v/>
      </c>
      <c r="C12" s="9"/>
      <c r="D12" s="7" t="str">
        <f>IF(COUNT(D8:D11)&lt;4,"",ROUND(SUM(D8:D9,D11),2))</f>
        <v/>
      </c>
      <c r="E12" s="2" t="s">
        <v>15</v>
      </c>
    </row>
    <row r="13" ht="25" customHeight="1" spans="1:5" x14ac:dyDescent="0.25">
      <c r="A13" s="2" t="s">
        <v>16</v>
      </c>
      <c r="B13" s="7" t="str">
        <f>IF(COUNT(B8,B10)&lt;2,"",ROUND(SUM(B8,B10),2))</f>
        <v/>
      </c>
      <c r="C13" s="9"/>
      <c r="D13" s="7" t="str">
        <f>IF(COUNT(D8,D10)&lt;2,"",ROUND(SUM(D8,D10),2))</f>
        <v/>
      </c>
      <c r="E13" s="2" t="s">
        <v>17</v>
      </c>
    </row>
    <row r="14" ht="38" customHeight="1" spans="1:5" x14ac:dyDescent="0.25">
      <c r="A14" s="2" t="s">
        <v>18</v>
      </c>
      <c r="B14" s="10"/>
      <c r="C14" s="6">
        <v>1</v>
      </c>
      <c r="D14" s="11" t="str">
        <f>IF(COUNT(B14:C14)&lt;2,"",B14*C14)</f>
        <v/>
      </c>
      <c r="E14" s="8" t="s">
        <v>10</v>
      </c>
    </row>
    <row r="15" ht="38" customHeight="1" spans="1:5" x14ac:dyDescent="0.25">
      <c r="A15" s="2" t="s">
        <v>19</v>
      </c>
      <c r="B15" s="10"/>
      <c r="C15" s="6">
        <v>1</v>
      </c>
      <c r="D15" s="11" t="str">
        <f>IF(COUNT(B15:C15)&lt;2,"",B15*C15)</f>
        <v/>
      </c>
      <c r="E15" s="8" t="s">
        <v>10</v>
      </c>
    </row>
    <row r="16" spans="2:4" x14ac:dyDescent="0.25">
      <c r="B16" s="9"/>
      <c r="C16" s="9"/>
      <c r="D16" s="9"/>
    </row>
    <row r="17" ht="25" customHeight="1" spans="1:5" x14ac:dyDescent="0.25">
      <c r="A17" s="2" t="s">
        <v>20</v>
      </c>
      <c r="B17" s="7" t="str">
        <f>IF(COUNT(B13:B14)&lt;2,"",ROUND(B13*B14,2))</f>
        <v/>
      </c>
      <c r="C17" s="9"/>
      <c r="D17" s="7" t="str">
        <f>IF(COUNT(D13:D14)&lt;2,"",ROUND(D13*D14,2))</f>
        <v/>
      </c>
      <c r="E17" s="2" t="s">
        <v>21</v>
      </c>
    </row>
    <row r="18" ht="25" customHeight="1" spans="1:5" x14ac:dyDescent="0.25">
      <c r="A18" s="2" t="s">
        <v>22</v>
      </c>
      <c r="B18" s="7" t="str">
        <f>IF(COUNT(B13,B15)&lt;2,"",ROUND(B13*B15,2))</f>
        <v/>
      </c>
      <c r="C18" s="9"/>
      <c r="D18" s="7" t="str">
        <f>IF(COUNT(D13,D15)&lt;2,"",ROUND(D13*D15,2))</f>
        <v/>
      </c>
      <c r="E18" s="2" t="s">
        <v>23</v>
      </c>
    </row>
    <row r="19" spans="2:4" x14ac:dyDescent="0.25">
      <c r="B19" s="9"/>
      <c r="C19" s="9"/>
      <c r="D19" s="9"/>
    </row>
    <row r="20" ht="38" customHeight="1" spans="1:5" x14ac:dyDescent="0.25">
      <c r="A20" s="12" t="s">
        <v>24</v>
      </c>
      <c r="B20" s="13" t="str">
        <f>IF(COUNT(B8:B11,B14:B15)&lt;6,"",IF(B10&gt;B9,"",ROUND(SUM(B12,B17:B18),2)))</f>
        <v/>
      </c>
      <c r="C20" s="9"/>
      <c r="D20" s="13" t="str">
        <f>IF(COUNT(B8:B11,C8:C11,B14:C15)&lt;12,"",IF(B10&gt;B9,"",ROUND(SUM(D12,D17:D18),2)))</f>
        <v/>
      </c>
      <c r="E20" s="12" t="s">
        <v>25</v>
      </c>
    </row>
    <row r="21" ht="25" customHeight="1" spans="1:5" x14ac:dyDescent="0.25">
      <c r="A21" s="2" t="s">
        <v>26</v>
      </c>
      <c r="B21" s="9"/>
      <c r="C21" s="9"/>
      <c r="D21" s="7" t="str">
        <f>IF(COUNT(B20,D20)&lt;2,"",ROUND(D20-B20,2))</f>
        <v/>
      </c>
      <c r="E21" s="2" t="s">
        <v>27</v>
      </c>
    </row>
    <row r="23" ht="25" customHeight="1" spans="1:5" x14ac:dyDescent="0.25">
      <c r="A23" s="2" t="s">
        <v>28</v>
      </c>
      <c r="B23" s="2" t="str">
        <f>IF(COUNT(B8:B11,C8:C11,B14:C15)&lt;12,"Заполните исходные числа",IF(B10&gt;B9,"ЗПМ превышает ЭМ","Исходные числа заполнены"))</f>
        <v>Заполните исходные числа</v>
      </c>
      <c r="C23" s="2"/>
      <c r="D23" s="2"/>
      <c r="E23" s="2"/>
    </row>
    <row r="25" ht="25" customHeight="1" spans="1:5" x14ac:dyDescent="0.25">
      <c r="A25" s="2" t="s">
        <v>29</v>
      </c>
      <c r="B25" s="2"/>
      <c r="C25" s="2"/>
      <c r="D25" s="2"/>
      <c r="E25" s="2"/>
    </row>
    <row r="26" ht="25" customHeight="1" spans="1:5" x14ac:dyDescent="0.25">
      <c r="A26" s="2" t="s">
        <v>30</v>
      </c>
      <c r="B26" s="2"/>
      <c r="C26" s="2"/>
      <c r="D26" s="2"/>
      <c r="E26" s="2"/>
    </row>
    <row r="27" ht="25" customHeight="1" spans="1:5" x14ac:dyDescent="0.25">
      <c r="A27" s="2" t="s">
        <v>31</v>
      </c>
      <c r="B27" s="2"/>
      <c r="C27" s="2"/>
      <c r="D27" s="2"/>
      <c r="E27" s="2"/>
    </row>
    <row r="28" ht="25" customHeight="1" spans="1:5" x14ac:dyDescent="0.25">
      <c r="A28" s="2" t="s">
        <v>32</v>
      </c>
      <c r="B28" s="2"/>
      <c r="C28" s="2"/>
      <c r="D28" s="2"/>
      <c r="E28" s="2"/>
    </row>
    <row r="29" ht="25" customHeight="1" spans="1:5" x14ac:dyDescent="0.25">
      <c r="A29" s="2" t="s">
        <v>33</v>
      </c>
      <c r="B29" s="2"/>
      <c r="C29" s="2"/>
      <c r="D29" s="2"/>
      <c r="E29" s="2"/>
    </row>
    <row r="31" ht="25" customHeight="1" spans="1:5" x14ac:dyDescent="0.25">
      <c r="A31" s="2" t="s">
        <v>34</v>
      </c>
      <c r="B31" s="2"/>
      <c r="C31" s="2"/>
      <c r="D31" s="2"/>
      <c r="E31" s="2"/>
    </row>
    <row r="32" ht="25" customHeight="1" spans="1:5" x14ac:dyDescent="0.25">
      <c r="A32" s="2" t="s">
        <v>35</v>
      </c>
      <c r="B32" s="2"/>
      <c r="C32" s="2"/>
      <c r="D32" s="2"/>
      <c r="E32" s="2"/>
    </row>
    <row r="33" ht="25" customHeight="1" spans="1:5" x14ac:dyDescent="0.25">
      <c r="A33" s="2" t="s">
        <v>36</v>
      </c>
      <c r="B33" s="2"/>
      <c r="C33" s="2"/>
      <c r="D33" s="2"/>
      <c r="E33" s="2"/>
    </row>
    <row r="34" ht="25" customHeight="1" spans="1:5" x14ac:dyDescent="0.25">
      <c r="A34" s="2" t="s">
        <v>37</v>
      </c>
      <c r="B34" s="2"/>
      <c r="C34" s="2"/>
      <c r="D34" s="2"/>
      <c r="E34" s="2"/>
    </row>
    <row r="36" ht="25" customHeight="1" spans="1:5" x14ac:dyDescent="0.25">
      <c r="A36" s="2" t="s">
        <v>38</v>
      </c>
      <c r="B36" s="2"/>
      <c r="C36" s="2"/>
      <c r="D36" s="2"/>
      <c r="E36" s="2"/>
    </row>
  </sheetData>
  <mergeCells count="13">
    <mergeCell ref="A2:E2"/>
    <mergeCell ref="A3:E3"/>
    <mergeCell ref="B23:E23"/>
    <mergeCell ref="A25:E25"/>
    <mergeCell ref="A26:E26"/>
    <mergeCell ref="A27:E27"/>
    <mergeCell ref="A28:E28"/>
    <mergeCell ref="A29:E29"/>
    <mergeCell ref="A31:E31"/>
    <mergeCell ref="A32:E32"/>
    <mergeCell ref="A33:E33"/>
    <mergeCell ref="A34:E34"/>
    <mergeCell ref="A36:E36"/>
  </mergeCells>
  <dataValidations count="3">
    <dataValidation type="decimal" operator="greaterThanOrEqual" allowBlank="1" showErrorMessage="1" errorTitle="Нужно неотрицательное число" error="Введите число не меньше нуля." sqref="B10:C11">
      <formula1>0</formula1>
    </dataValidation>
    <dataValidation type="decimal" operator="greaterThanOrEqual" allowBlank="1" showErrorMessage="1" errorTitle="Нужно неотрицательное число" error="Введите число не меньше нуля." sqref="B14:C15">
      <formula1>0</formula1>
    </dataValidation>
    <dataValidation type="decimal" operator="greaterThanOrEqual" allowBlank="1" showErrorMessage="1" errorTitle="Нужно неотрицательное число" error="Введите число не меньше нуля." sqref="B8:C11">
      <formula1>0</formula1>
    </dataValidation>
  </dataValidations>
  <hyperlinks>
    <hyperlink ref="A32" r:id="rId1"/>
    <hyperlink ref="A33" r:id="rId2"/>
    <hyperlink ref="A34" r:id="rId3"/>
  </hyperlinks>
  <pageMargins left="0.25" right="0.25" top="0.3" bottom="0.3" header="0.1" footer="0.1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Проверка позиции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2026-10-05T16:05:46Z</dcterms:created>
  <dcterms:modified xsi:type="dcterms:W3CDTF">2026-10-05T16:05:46Z</dcterms:modified>
</cp:coreProperties>
</file>