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демонтажа" state="visible" r:id="rId4"/>
  </sheets>
  <definedNames>
    <definedName name="_xlnm.Print_Area" localSheetId="0">'Расчёт демонтажа'!$A1:$D33</definedName>
  </definedNames>
  <calcPr calcId="171027" fullCalcOnLoad="1"/>
</workbook>
</file>

<file path=xl/sharedStrings.xml><?xml version="1.0" encoding="utf-8"?>
<sst xmlns="http://schemas.openxmlformats.org/spreadsheetml/2006/main" count="28" uniqueCount="28">
  <si>
    <t>Демонтаж насосных агрегатов: образец</t>
  </si>
  <si>
    <t>ПЗ и ФОТ. Базисный уровень цен 2001 г.</t>
  </si>
  <si>
    <t>Работа</t>
  </si>
  <si>
    <t>Демонтаж двух насосных агрегатов по 0,425 т для перестановки без хранения</t>
  </si>
  <si>
    <t>Исходная расценка и измеритель</t>
  </si>
  <si>
    <t>ФЕРм 07-04-001-03, 1 шт.</t>
  </si>
  <si>
    <t>Пункт, таблица, строка коэффициента</t>
  </si>
  <si>
    <t>Методика № 648/пр, п. 145, таблица 3, строка 2</t>
  </si>
  <si>
    <t>Количество в измерителе расценки</t>
  </si>
  <si>
    <t>ПЗ на весь объём, руб.</t>
  </si>
  <si>
    <t>ФОТ на весь объём, руб.</t>
  </si>
  <si>
    <t>Технический документ, лист, позиция</t>
  </si>
  <si>
    <t>В жёлтых ячейках вводят исходные данные. ЗПМ входит в ЭМ и отдельно нужна для ФОТ.</t>
  </si>
  <si>
    <t>Составляющая</t>
  </si>
  <si>
    <t>Монтаж на 1 ед., руб.</t>
  </si>
  <si>
    <t>Коэффициент</t>
  </si>
  <si>
    <t>Демонтаж на 1 ед., руб.</t>
  </si>
  <si>
    <t>ОЗП: оплата труда рабочих</t>
  </si>
  <si>
    <t>ЭМ: эксплуатация машин</t>
  </si>
  <si>
    <t>ЗПМ: зарплата машинистов внутри ЭМ</t>
  </si>
  <si>
    <t>МАТ исходной монтажной расценки</t>
  </si>
  <si>
    <t>Материалы монтажной расценки исключены. При демонтаже по ФЕРм вспомогательные ненормируемые материалы не начисляют (п. 75 Методики № 421/пр).</t>
  </si>
  <si>
    <t>ЗПМ не добавляют к ПЗ повторно. ФОТ = ОЗП + ЗПМ после применения коэффициента.</t>
  </si>
  <si>
    <t>НР, СП, индексы, НДС и дополнительные операции в этой форме не рассчитываются.</t>
  </si>
  <si>
    <t>Для ГЭСНм применяют другой порядок: корректируют расход ресурсов и отдельно рассчитывают ненормируемые материалы. Этот бланк предназначен для ФЕРм.</t>
  </si>
  <si>
    <t>Методика № 648/пр, п. 145: коэффициент по назначению оборудования после снятия.</t>
  </si>
  <si>
    <t>Методика № 421/пр, п. 75: материалы при демонтаже оборудования.</t>
  </si>
  <si>
    <t>Учебный пример. Основание применения монтажного аналога проверяет сметчик.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</si>
</sst>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color rgb="FF302A26"/>
      <sz val="11"/>
      <name val="Arial"/>
    </font>
    <font>
      <b/>
      <color rgb="FF493125"/>
      <sz val="16"/>
      <name val="Arial"/>
    </font>
    <font>
      <b/>
      <color rgb="FF302A26"/>
      <sz val="11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3CC"/>
      </patternFill>
    </fill>
    <fill>
      <patternFill patternType="solid">
        <fgColor rgb="FFF1EBE4"/>
      </patternFill>
    </fill>
    <fill>
      <patternFill patternType="solid">
        <fgColor rgb="FF4931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4" fontId="3" fillId="3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right" vertical="center" wrapText="1"/>
    </xf>
    <xf numFmtId="2" fontId="1" fillId="2" borderId="0" xfId="0" applyNumberFormat="1" applyFont="1" applyFill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alacts.ru/doc/prikaz-minstroja-rossii-ot-08082022-n-648pr-ob-utverzhdenii/" TargetMode="External"/><Relationship Id="rId2" Type="http://schemas.openxmlformats.org/officeDocument/2006/relationships/hyperlink" Target="https://www.consultant.ru/document/cons_doc_LAW_362957/eff30fda34f43ceb92d2279361a83cb48d6dee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21" customWidth="1"/>
    <col min="3" max="3" width="17" customWidth="1"/>
    <col min="4" max="4" width="24" customWidth="1"/>
  </cols>
  <sheetData>
    <row r="1" ht="23" customHeight="1" spans="1:4" x14ac:dyDescent="0.25">
      <c r="A1" s="1"/>
      <c r="B1" s="2"/>
      <c r="C1" s="2"/>
      <c r="D1" s="2"/>
    </row>
    <row r="2" ht="28" customHeight="1" spans="1:4" x14ac:dyDescent="0.25">
      <c r="A2" s="3" t="s">
        <v>0</v>
      </c>
      <c r="B2" s="3"/>
      <c r="C2" s="3"/>
      <c r="D2" s="3"/>
    </row>
    <row r="3" ht="28" customHeight="1" spans="1:4" x14ac:dyDescent="0.25">
      <c r="A3" s="1" t="s">
        <v>1</v>
      </c>
      <c r="B3" s="1"/>
      <c r="C3" s="1"/>
      <c r="D3" s="1"/>
    </row>
    <row r="4" ht="46" customHeight="1" spans="1:4" x14ac:dyDescent="0.25">
      <c r="A4" s="1" t="s">
        <v>2</v>
      </c>
      <c r="B4" s="4" t="s">
        <v>3</v>
      </c>
      <c r="C4" s="4"/>
      <c r="D4" s="4"/>
    </row>
    <row r="5" ht="23" customHeight="1" spans="1:4" x14ac:dyDescent="0.25">
      <c r="A5" s="1" t="s">
        <v>4</v>
      </c>
      <c r="B5" s="4" t="s">
        <v>5</v>
      </c>
      <c r="C5" s="4"/>
      <c r="D5" s="4"/>
    </row>
    <row r="6" ht="36" customHeight="1" spans="1:4" x14ac:dyDescent="0.25">
      <c r="A6" s="1" t="s">
        <v>6</v>
      </c>
      <c r="B6" s="4" t="s">
        <v>7</v>
      </c>
      <c r="C6" s="4"/>
      <c r="D6" s="4"/>
    </row>
    <row r="7" ht="23" customHeight="1" spans="1:4" x14ac:dyDescent="0.25">
      <c r="A7" s="1" t="s">
        <v>8</v>
      </c>
      <c r="B7" s="5">
        <v>2</v>
      </c>
      <c r="C7" s="2"/>
      <c r="D7" s="2"/>
    </row>
    <row r="8" ht="23" customHeight="1" spans="1:4" x14ac:dyDescent="0.25">
      <c r="A8" s="1"/>
      <c r="B8" s="2"/>
      <c r="C8" s="2"/>
      <c r="D8" s="2"/>
    </row>
    <row r="9" ht="29" customHeight="1" spans="1:4" x14ac:dyDescent="0.25">
      <c r="A9" s="6" t="s">
        <v>9</v>
      </c>
      <c r="B9" s="7"/>
      <c r="C9" s="7"/>
      <c r="D9" s="8">
        <f>IF(COUNT(B7,D15,D16,D18)=4,SUM(D15,D16,D18)*B7,"")</f>
        <v>443.388</v>
      </c>
    </row>
    <row r="10" ht="29" customHeight="1" spans="1:4" x14ac:dyDescent="0.25">
      <c r="A10" s="6" t="s">
        <v>10</v>
      </c>
      <c r="B10" s="7"/>
      <c r="C10" s="7"/>
      <c r="D10" s="8">
        <f>IF(COUNT(B7,D15,D17)=3,SUM(D15,D17)*B7,"")</f>
        <v>367.896</v>
      </c>
    </row>
    <row r="11" ht="23" customHeight="1" spans="1:4" x14ac:dyDescent="0.25">
      <c r="A11" s="1"/>
      <c r="B11" s="2"/>
      <c r="C11" s="2"/>
      <c r="D11" s="2"/>
    </row>
    <row r="12" ht="36" customHeight="1" spans="1:4" x14ac:dyDescent="0.25">
      <c r="A12" s="1" t="s">
        <v>11</v>
      </c>
      <c r="B12" s="9"/>
      <c r="C12" s="9"/>
      <c r="D12" s="9"/>
    </row>
    <row r="13" ht="35" customHeight="1" spans="1:4" x14ac:dyDescent="0.25">
      <c r="A13" s="1" t="s">
        <v>12</v>
      </c>
      <c r="B13" s="1"/>
      <c r="C13" s="1"/>
      <c r="D13" s="1"/>
    </row>
    <row r="14" ht="36" customHeight="1" spans="1:4" x14ac:dyDescent="0.25">
      <c r="A14" s="10" t="s">
        <v>13</v>
      </c>
      <c r="B14" s="10" t="s">
        <v>14</v>
      </c>
      <c r="C14" s="10" t="s">
        <v>15</v>
      </c>
      <c r="D14" s="10" t="s">
        <v>16</v>
      </c>
    </row>
    <row r="15" ht="23" customHeight="1" spans="1:4" x14ac:dyDescent="0.25">
      <c r="A15" s="1" t="s">
        <v>17</v>
      </c>
      <c r="B15" s="11">
        <v>300.8</v>
      </c>
      <c r="C15" s="12">
        <v>0.6</v>
      </c>
      <c r="D15" s="13">
        <f>IF(COUNT(B15,C15)=2,B15*C15,"")</f>
        <v>180.48</v>
      </c>
    </row>
    <row r="16" ht="23" customHeight="1" spans="1:4" x14ac:dyDescent="0.25">
      <c r="A16" s="1" t="s">
        <v>18</v>
      </c>
      <c r="B16" s="11">
        <v>68.69</v>
      </c>
      <c r="C16" s="14">
        <f>IF(ISNUMBER(C15),C15,"")</f>
        <v>0.6</v>
      </c>
      <c r="D16" s="13">
        <f>IF(COUNT(B16,C16)=2,B16*C16,"")</f>
        <v>41.214</v>
      </c>
    </row>
    <row r="17" ht="34" customHeight="1" spans="1:4" x14ac:dyDescent="0.25">
      <c r="A17" s="1" t="s">
        <v>19</v>
      </c>
      <c r="B17" s="11">
        <v>5.78</v>
      </c>
      <c r="C17" s="14">
        <f>IF(ISNUMBER(C15),C15,"")</f>
        <v>0.6</v>
      </c>
      <c r="D17" s="13">
        <f>IF(COUNT(B17,C17)=2,B17*C17,"")</f>
        <v>3.468</v>
      </c>
    </row>
    <row r="18" ht="23" customHeight="1" spans="1:4" x14ac:dyDescent="0.25">
      <c r="A18" s="1" t="s">
        <v>20</v>
      </c>
      <c r="B18" s="11">
        <v>251.84</v>
      </c>
      <c r="C18" s="14">
        <v>0</v>
      </c>
      <c r="D18" s="13">
        <f>IF(COUNT(B18,C18)=2,B18*C18,"")</f>
        <v>0</v>
      </c>
    </row>
    <row r="19" ht="23" customHeight="1" spans="1:4" x14ac:dyDescent="0.25">
      <c r="A19" s="1"/>
      <c r="B19" s="2"/>
      <c r="C19" s="2"/>
      <c r="D19" s="2"/>
    </row>
    <row r="20" ht="42" customHeight="1" spans="1:4" x14ac:dyDescent="0.25">
      <c r="A20" s="1" t="s">
        <v>21</v>
      </c>
      <c r="B20" s="1"/>
      <c r="C20" s="1"/>
      <c r="D20" s="1"/>
    </row>
    <row r="21" ht="23" customHeight="1" spans="1:4" x14ac:dyDescent="0.25">
      <c r="A21" s="1"/>
      <c r="B21" s="2"/>
      <c r="C21" s="2"/>
      <c r="D21" s="2"/>
    </row>
    <row r="22" ht="32" customHeight="1" spans="1:4" x14ac:dyDescent="0.25">
      <c r="A22" s="1" t="s">
        <v>22</v>
      </c>
      <c r="B22" s="1"/>
      <c r="C22" s="1"/>
      <c r="D22" s="1"/>
    </row>
    <row r="23" ht="23" customHeight="1" spans="1:4" x14ac:dyDescent="0.25">
      <c r="A23" s="1"/>
      <c r="B23" s="2"/>
      <c r="C23" s="2"/>
      <c r="D23" s="2"/>
    </row>
    <row r="24" ht="32" customHeight="1" spans="1:4" x14ac:dyDescent="0.25">
      <c r="A24" s="1" t="s">
        <v>23</v>
      </c>
      <c r="B24" s="1"/>
      <c r="C24" s="1"/>
      <c r="D24" s="1"/>
    </row>
    <row r="25" ht="23" customHeight="1" spans="1:4" x14ac:dyDescent="0.25">
      <c r="A25" s="1"/>
      <c r="B25" s="2"/>
      <c r="C25" s="2"/>
      <c r="D25" s="2"/>
    </row>
    <row r="26" ht="42" customHeight="1" spans="1:4" x14ac:dyDescent="0.25">
      <c r="A26" s="1" t="s">
        <v>24</v>
      </c>
      <c r="B26" s="1"/>
      <c r="C26" s="1"/>
      <c r="D26" s="1"/>
    </row>
    <row r="27" ht="23" customHeight="1" spans="1:4" x14ac:dyDescent="0.25">
      <c r="A27" s="1"/>
      <c r="B27" s="2"/>
      <c r="C27" s="2"/>
      <c r="D27" s="2"/>
    </row>
    <row r="28" ht="30" customHeight="1" spans="1:4" x14ac:dyDescent="0.25">
      <c r="A28" s="1" t="s">
        <v>25</v>
      </c>
      <c r="B28" s="1"/>
      <c r="C28" s="1"/>
      <c r="D28" s="1"/>
    </row>
    <row r="29" ht="23" customHeight="1" spans="1:4" x14ac:dyDescent="0.25">
      <c r="A29" s="1"/>
      <c r="B29" s="2"/>
      <c r="C29" s="2"/>
      <c r="D29" s="2"/>
    </row>
    <row r="30" ht="30" customHeight="1" spans="1:4" x14ac:dyDescent="0.25">
      <c r="A30" s="1" t="s">
        <v>26</v>
      </c>
      <c r="B30" s="1"/>
      <c r="C30" s="1"/>
      <c r="D30" s="1"/>
    </row>
    <row r="31" ht="23" customHeight="1" spans="1:4" x14ac:dyDescent="0.25">
      <c r="A31" s="1"/>
      <c r="B31" s="2"/>
      <c r="C31" s="2"/>
      <c r="D31" s="2"/>
    </row>
    <row r="32" ht="30" customHeight="1" spans="1:4" x14ac:dyDescent="0.25">
      <c r="A32" s="1" t="s">
        <v>27</v>
      </c>
      <c r="B32" s="1"/>
      <c r="C32" s="1"/>
      <c r="D32" s="1"/>
    </row>
    <row r="33" ht="23" customHeight="1" spans="1:4" x14ac:dyDescent="0.25">
      <c r="A33" s="1"/>
      <c r="B33" s="2"/>
      <c r="C33" s="2"/>
      <c r="D33" s="2"/>
    </row>
  </sheetData>
  <mergeCells count="14">
    <mergeCell ref="A2:D2"/>
    <mergeCell ref="A3:D3"/>
    <mergeCell ref="B4:D4"/>
    <mergeCell ref="B5:D5"/>
    <mergeCell ref="B6:D6"/>
    <mergeCell ref="B12:D12"/>
    <mergeCell ref="A13:D13"/>
    <mergeCell ref="A20:D20"/>
    <mergeCell ref="A22:D22"/>
    <mergeCell ref="A24:D24"/>
    <mergeCell ref="A26:D26"/>
    <mergeCell ref="A28:D28"/>
    <mergeCell ref="A30:D30"/>
    <mergeCell ref="A32:D32"/>
  </mergeCells>
  <dataValidations count="3">
    <dataValidation type="decimal" operator="greaterThanOrEqual" allowBlank="1" showErrorMessage="1" errorTitle="Проверьте число" error="Введите неотрицательное число." sqref="B15:B18">
      <formula1>0</formula1>
    </dataValidation>
    <dataValidation type="decimal" operator="greaterThanOrEqual" allowBlank="1" showErrorMessage="1" errorTitle="Проверьте число" error="Введите неотрицательное число." sqref="B7">
      <formula1>0</formula1>
    </dataValidation>
    <dataValidation type="decimal" operator="greaterThanOrEqual" allowBlank="1" showErrorMessage="1" errorTitle="Проверьте число" error="Введите неотрицательное число." sqref="C15">
      <formula1>0</formula1>
    </dataValidation>
  </dataValidations>
  <hyperlinks>
    <hyperlink ref="A28" r:id="rId1"/>
    <hyperlink ref="A30" r:id="rId2"/>
  </hyperlinks>
  <pageMargins left="0.25" right="0.25" top="0.35" bottom="0.35" header="0.1" footer="0.1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демонтажа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2026-10-07T04:38:55Z</dcterms:created>
  <dcterms:modified xsi:type="dcterms:W3CDTF">2026-10-07T04:38:55Z</dcterms:modified>
</cp:coreProperties>
</file>