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Ресурсы" state="visible" r:id="rId7"/>
    <sheet sheetId="5" name="Проверка" state="visible" r:id="rId8"/>
  </sheets>
  <definedNames>
    <definedName name="_xlnm.Print_Area" localSheetId="0">'ВОР'!$A1:$H8</definedName>
    <definedName name="_xlnm.Print_Titles" localSheetId="0">'ВОР'!$1:$4</definedName>
    <definedName name="_xlnm.Print_Area" localSheetId="1">'Выбор нормы'!$A1:$I45</definedName>
    <definedName name="_xlnm.Print_Titles" localSheetId="1">'Выбор нормы'!$1:$4</definedName>
    <definedName name="_xlnm.Print_Area" localSheetId="2">'Расчёт'!$A1:$J13</definedName>
    <definedName name="_xlnm.Print_Titles" localSheetId="2">'Расчёт'!$1:$4</definedName>
    <definedName name="_xlnm.Print_Area" localSheetId="3">'Ресурсы'!$A1:$G10</definedName>
    <definedName name="_xlnm.Print_Titles" localSheetId="3">'Ресурсы'!$1:$4</definedName>
    <definedName name="_xlnm.Print_Area" localSheetId="4">'Проверка'!$A1:$D15</definedName>
    <definedName name="_xlnm.Print_Titles" localSheetId="4">'Проверка'!$1:$4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D5" authorId="0">
      <text>
        <r>
          <t>Учебное исходное значение; замените данными проекта.</t>
        </r>
      </text>
    </comment>
    <comment ref="E5" authorId="0">
      <text>
        <r>
          <t>Учебное исходное значение; замените данными проекта.</t>
        </r>
      </text>
    </comment>
    <comment ref="F5" authorId="0">
      <text>
        <r>
          <t>Учебное исходное значение; замените данными проекта.</t>
        </r>
      </text>
    </comment>
    <comment ref="G6" authorId="0">
      <text>
        <r>
          <t>Учебное исходное значение; замените данными проекта.</t>
        </r>
      </text>
    </comment>
    <comment ref="D7" authorId="0">
      <text>
        <r>
          <t>Учебное исходное значение; замените данными проекта.</t>
        </r>
      </text>
    </comment>
    <comment ref="E7" authorId="0">
      <text>
        <r>
          <t>Учебное исходное значение; замените данными проекта.</t>
        </r>
      </text>
    </comment>
    <comment ref="F7" authorId="0">
      <text>
        <r>
          <t>Учебное исходное значение; замените данными проекта.</t>
        </r>
      </text>
    </comment>
  </commentList>
</comments>
</file>

<file path=xl/sharedStrings.xml><?xml version="1.0" encoding="utf-8"?>
<sst xmlns="http://schemas.openxmlformats.org/spreadsheetml/2006/main" count="486" uniqueCount="241">
  <si>
    <t>Изоляция труб: учебная ведомость</t>
  </si>
  <si>
    <t>Числа условные. Голубые ячейки: исходные размеры, длина и число узлов. Замените их данными проекта. Толщина задана, теплотехнический расчёт не выполняется.</t>
  </si>
  <si>
    <t>№</t>
  </si>
  <si>
    <t>Участок</t>
  </si>
  <si>
    <t>Работа</t>
  </si>
  <si>
    <t>Наружный диаметр, мм</t>
  </si>
  <si>
    <t>Толщина слоя, мм</t>
  </si>
  <si>
    <t>Длина, м</t>
  </si>
  <si>
    <t>Узлы, шт</t>
  </si>
  <si>
    <t>Материал и условие</t>
  </si>
  <si>
    <t>А</t>
  </si>
  <si>
    <t>Трубчатая изоляция</t>
  </si>
  <si>
    <t>Вспененный каучук или полиэтилен; трубки</t>
  </si>
  <si>
    <t>Изоляция арматуры</t>
  </si>
  <si>
    <t>Пластины вспененного каучука или полиэтилена</t>
  </si>
  <si>
    <t>Б</t>
  </si>
  <si>
    <t>Отдельные цилиндры</t>
  </si>
  <si>
    <t>Минераловатные цилиндры на синтетическом связующем</t>
  </si>
  <si>
    <t>Отдельное оцинкованное покрытие</t>
  </si>
  <si>
    <t>Поверх цилиндров участка Б; геометрия связана с предыдущей строкой</t>
  </si>
  <si>
    <t>Нормы и условия применения</t>
  </si>
  <si>
    <t>ГЭСН: ФСНБ-2022. ФЕР: ФСНБ-2020, базисный уровень 2001 года. Редакцию и ресурсы для объекта сверяют перед утверждением. Дата проверки: 05.10.2026.</t>
  </si>
  <si>
    <t>База</t>
  </si>
  <si>
    <t>Шифр</t>
  </si>
  <si>
    <t>Название</t>
  </si>
  <si>
    <t>Измеритель</t>
  </si>
  <si>
    <t>Условие выбора</t>
  </si>
  <si>
    <t>Состав работ</t>
  </si>
  <si>
    <t>Основные материалы</t>
  </si>
  <si>
    <t>Первоисточник</t>
  </si>
  <si>
    <t>Проверено</t>
  </si>
  <si>
    <t>ФЕР ФСНБ-2020</t>
  </si>
  <si>
    <t>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</si>
  <si>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</si>
  <si>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10 м</t>
  </si>
  <si>
    <t>Трубки; наружный диаметр до 160 мм</t>
  </si>
  <si>
    <t xml:space="preserve">Установка изделий на трубопровод с подгонкой и вырезами по месту.
Промазка швов клеевым составом.
Проклеивание швов самоклеящейся лентой.
Крепление изделий зажимами.
Изготовление и установка диафрагм.
Окрашивание поверхности изоляции.</t>
  </si>
  <si>
    <t>Сверить проектную спецификацию и ресурсную часть; учесть основной материал один раз</t>
  </si>
  <si>
    <t>https://fgiscs.minstroyrf.ru/api/FrsnDocument/DocDataByGuid/2639faf9-78da-4db3-9232-05cc43b2eb36</t>
  </si>
  <si>
    <t>2026-10-05</t>
  </si>
  <si>
    <t>ГЭСН ФСНБ-2022</t>
  </si>
  <si>
    <t>24-01-050-01</t>
  </si>
  <si>
    <t>Изоляция стыков труб, изолированных пенополиуретаном (ППУ), неразъемными муфтами мастичной комплектации методом заливки, диаметром: 57 мм</t>
  </si>
  <si>
    <t>10 стыков</t>
  </si>
  <si>
    <t>Стыки заводских ППУ-труб, неразъёмная муфта, заливка; до 57 мм</t>
  </si>
  <si>
    <t xml:space="preserve">Очистка металлической трубы и полиэтиленовой оболочки.
Очистка торцов изоляции, удаление ППУ по диаметру с двух сторон.
Просушка поверхности полиэтиленовой оболочки и металлической трубы газовой горелкой.
Измерение параметров системы ОДК.
Монтаж системы ОДК.
Зачистка и обезжиривание участков муфты и полиэтиленовых оболочек.
Установка мастичной ленты.
Установка муфты на мастичную ленту.
Термоусаживание муфты.
Сверление отверстий.
Опрессовка стыка с обмазкой швов мыльным раствором.
Заливка стыка смесью ППУ с приготовлением.
Запайка заливочных отверстий пробками.
Контрольный замер целостности сигнальной линии и сопротивления изоляции с маркировкой стыка.</t>
  </si>
  <si>
    <t>25-07-001-01</t>
  </si>
  <si>
    <t>Противокоррозионная мастичная изоляция (нормальное изоляционное покрытие) на изоляционной базе трубопроводов номинальным диаметром: 50</t>
  </si>
  <si>
    <t>км</t>
  </si>
  <si>
    <t>Противокоррозионная изоляция магистрального трубопровода</t>
  </si>
  <si>
    <t xml:space="preserve">Разгрузка неизолированных труб на базе.
Перемещение труб на изоляционную установку.
Разогрев готовой битумной мастики.
Машинная очистка, грунтовка труб и мастичная битумно-полимерная изоляция труб (1 слой) с обертыванием стеклохолстом.
Мастичная битумно-полимерная изоляция труб (2 слой) вручную с обертыванием защитной обертки.
Перемещение изолированных труб с укладкой на стеллаж.</t>
  </si>
  <si>
    <t>26-01-001-01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</si>
  <si>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</si>
  <si>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м3</t>
  </si>
  <si>
    <t>Комплектная конструкция на цилиндрах</t>
  </si>
  <si>
    <t xml:space="preserve">Установка конструкций на трубопроводе с подгонкой по месту.
Крепление конструкций.
Изготовление и крепление диафрагм.</t>
  </si>
  <si>
    <t>26-01-003-01</t>
  </si>
  <si>
    <t>Изоляция трубопроводов цилиндрами и полуцилиндрами из минеральной ваты на синтетическом связующем</t>
  </si>
  <si>
    <t>Отдельные минераловатные цилиндры и полуцилиндры</t>
  </si>
  <si>
    <t xml:space="preserve">Укладка цилиндров и полуцилиндров с подгонкой их по месту.
Заполнение швов отходами изделий.
Закрепление изделий бандажами.
Изготовление и установка диафрагм.
Изготовление бандажей.
Изготовление и закрепление пряжек.</t>
  </si>
  <si>
    <t>26-01-009-01</t>
  </si>
  <si>
    <t>Изоляция трубопроводов: матами минераловатными, плитами минераловатными на синтетическом связующем</t>
  </si>
  <si>
    <t>Обычные минераловатные маты или плиты</t>
  </si>
  <si>
    <t xml:space="preserve">Изоляция трубопроводов.
Изготовление и установка диафрагм (на разгружающее устройство).
Изготовление бандажей.
Изготовление пряжек.
Крепление изоляции.</t>
  </si>
  <si>
    <t>26-01-010-01</t>
  </si>
  <si>
    <t>Изоляция трубопроводов: матами минераловатными прошивными безобкладочными и в обкладках, изделиями минераловатными с гофрированной структурой</t>
  </si>
  <si>
    <t>Прошивные маты либо гофрированная структура</t>
  </si>
  <si>
    <t xml:space="preserve">Резка изделия по заданному размеру.
Укладка изделий с подгонкой их по месту.
Изготовление и установка диафрагм.
Изготовление бандажей и пряжек.
Крепление изоляции.</t>
  </si>
  <si>
    <t>26-01-012-01</t>
  </si>
  <si>
    <t>Изоляция арматуры и фланцевых соединений съемными полуфутлярами из матов минераловатных прошивных и листов алюминиевых сплавов, номинальный диаметр трубопроводов: до 200 мм</t>
  </si>
  <si>
    <t>10 шт</t>
  </si>
  <si>
    <t>Съёмные полуфутляры, алюминий; номинальный диаметр до 200 мм</t>
  </si>
  <si>
    <t xml:space="preserve">Изготовление полуфутляров.
Изготовление диафрагм.
Установка полуфутляров.
Установка диафрагм.
Крепление диафрагм и полуфутляров бандажами или винтами.</t>
  </si>
  <si>
    <t>26-01-013-01</t>
  </si>
  <si>
    <t>Изоляция арматуры и фланцевых соединений съемными полуфутлярами из матов минераловатных прошивных и листов оцинкованной стали, номинальный диаметр трубопроводов: до 200 мм</t>
  </si>
  <si>
    <t>Съёмные полуфутляры, оцинковка; номинальный диаметр до 200 мм</t>
  </si>
  <si>
    <t xml:space="preserve">Изготовление полуфутляров.
Установка полуфутляров.
Изготовление диафрагм.
Установка диафрагм.
Крепление диафрагм и полуфутляров бандажами или винтами.</t>
  </si>
  <si>
    <t>26-01-015-02</t>
  </si>
  <si>
    <t>Изоляция трубопроводов изготавливаемыми в процессе изоляции конструкциями полносборными с покрытием из листов алюминиевых сплавов на основе: матов минераловатных прошивных и плит минераловатных</t>
  </si>
  <si>
    <t>Полносборная конструкция с алюминиевым покрытием</t>
  </si>
  <si>
    <t xml:space="preserve">Изготовление и комплектовка конструкций.
Установка конструкций на трубопровод с подгонкой по месту.
Крепление конструкций.</t>
  </si>
  <si>
    <t>26-01-016-02</t>
  </si>
  <si>
    <t>Изоляция трубопроводов изготавливаемыми в процессе изоляции конструкциями полносборными с покрытием сталью оцинкованной на основе: матов минераловатных прошивных и плит минераловатных</t>
  </si>
  <si>
    <t>Полносборная конструкция с оцинкованным покрытием</t>
  </si>
  <si>
    <t>26-01-017-02</t>
  </si>
  <si>
    <t>Изоляция изделиями из вспененного каучука, вспененного полиэтилена трубопроводов наружным диметром: 180 мм пластинами (плитами)</t>
  </si>
  <si>
    <t>Пластины; наружный диаметр 180 мм</t>
  </si>
  <si>
    <t>26-01-017-03</t>
  </si>
  <si>
    <t>Изоляция энергосберегающей теплоизоляционной системой на основе вспененного каучука с односторонним кашированием прямых участков трубопроводов диаметром: 102 до 219 мм</t>
  </si>
  <si>
    <t>100 м</t>
  </si>
  <si>
    <t>Прямые участки; с односторонним кашированием; от 102 до 219 мм; проектная система</t>
  </si>
  <si>
    <t xml:space="preserve">Изготовление хомутов.
Разметка и резка изделия под опору при необходимости.
Укладка изделия с затягиванием и фиксацией хомутами.
Проклейка герметиком нахлестов изделия.</t>
  </si>
  <si>
    <t>26-01-017-04</t>
  </si>
  <si>
    <t>Изоляция энергосберегающей теплоизоляционной системой на основе вспененного каучука с односторонним кашированием прямых участков трубопроводов диаметром: свыше 219 до 426 мм</t>
  </si>
  <si>
    <t>Прямые участки; с односторонним кашированием; свыше 219 до 426 мм; проектная система</t>
  </si>
  <si>
    <t>26-01-017-05</t>
  </si>
  <si>
    <t>Изоляция энергосберегающей теплоизоляционной системой на основе вспененного каучука с односторонним кашированием прямых участков трубопроводов диаметром: свыше 426 до 720 мм</t>
  </si>
  <si>
    <t>Прямые участки; с односторонним кашированием; свыше 426 до 720 мм; проектная система</t>
  </si>
  <si>
    <t>26-01-017-06</t>
  </si>
  <si>
    <t>Изоляция энергосберегающей теплоизоляционной системой на основе вспененного каучука с односторонним кашированием прямых участков трубопроводов диаметром: свыше 720 до 1220 мм</t>
  </si>
  <si>
    <t>Прямые участки; с односторонним кашированием; свыше 720 до 1220 мм; проектная система</t>
  </si>
  <si>
    <t>26-01-017-07</t>
  </si>
  <si>
    <t>Изоляция энергосберегающей теплоизоляционной системой на основе вспененного каучука без каширования прямых участков трубопроводов диаметром: 102 до 219 мм</t>
  </si>
  <si>
    <t>Прямые участки; без каширования; от 102 до 219 мм; проектная система</t>
  </si>
  <si>
    <t xml:space="preserve">Разметка и резка изделия под опору при необходимости.
Укладка изделия с герметизацией каучуковой лентой.</t>
  </si>
  <si>
    <t>26-01-017-08</t>
  </si>
  <si>
    <t>Изоляция энергосберегающей теплоизоляционной системой на основе вспененного каучука без каширования прямых участков трубопроводов диаметром: свыше 219 до 426 мм</t>
  </si>
  <si>
    <t>Прямые участки; без каширования; свыше 219 до 426 мм; проектная система</t>
  </si>
  <si>
    <t>26-01-017-09</t>
  </si>
  <si>
    <t>Изоляция энергосберегающей теплоизоляционной системой на основе вспененного каучука без каширования прямых участков трубопроводов диаметром: свыше 426 до 720 мм</t>
  </si>
  <si>
    <t>Прямые участки; без каширования; свыше 426 до 720 мм; проектная система</t>
  </si>
  <si>
    <t>26-01-017-10</t>
  </si>
  <si>
    <t>Изоляция энергосберегающей теплоизоляционной системой на основе вспененного каучука без каширования прямых участков трубопроводов диаметром: свыше 720 до 1220 мм</t>
  </si>
  <si>
    <t>Прямые участки; без каширования; свыше 720 до 1220 мм; проектная система</t>
  </si>
  <si>
    <t>26-01-017-11</t>
  </si>
  <si>
    <t>Изоляция энергосберегающей теплоизоляционной системой на основе вспененного каучука с односторонним кашированием трубных отводов и примыкающих участков диаметром: 102 до 219 мм</t>
  </si>
  <si>
    <t>Отводы и примыкающие участки; с односторонним кашированием; от 102 до 219 мм; проектная система</t>
  </si>
  <si>
    <t xml:space="preserve">Изготовление хомутов.
Укладка изделия для отводов с затягиванием и фиксацией хомутами.
Заготовка вставки, резка изделия под размер.
Укладка вставки с затягиванием и фиксацией хомутами.
Проклейка герметиком нахлестов изделий.</t>
  </si>
  <si>
    <t>26-01-017-12</t>
  </si>
  <si>
    <t>Изоляция энергосберегающей теплоизоляционной системой на основе вспененного каучука с односторонним кашированием трубных отводов и примыкающих участков диаметром: свыше 219 до 426 мм</t>
  </si>
  <si>
    <t>Отводы и примыкающие участки; с односторонним кашированием; свыше 219 до 426 мм; проектная система</t>
  </si>
  <si>
    <t>26-01-017-13</t>
  </si>
  <si>
    <t>Изоляция энергосберегающей теплоизоляционной системой на основе вспененного каучука с односторонним кашированием трубных отводов и примыкающих участков диаметром: свыше 426 до 720 мм</t>
  </si>
  <si>
    <t>Отводы и примыкающие участки; с односторонним кашированием; свыше 426 до 720 мм; проектная система</t>
  </si>
  <si>
    <t>26-01-017-14</t>
  </si>
  <si>
    <t>Изоляция энергосберегающей теплоизоляционной системой на основе вспененного каучука с односторонним кашированием трубных отводов и примыкающих участков диаметром: свыше 720 до 1220 мм</t>
  </si>
  <si>
    <t>Отводы и примыкающие участки; с односторонним кашированием; свыше 720 до 1220 мм; проектная система</t>
  </si>
  <si>
    <t>26-01-017-15</t>
  </si>
  <si>
    <t>Изоляция энергосберегающей теплоизоляционной системой на основе вспененного каучука без каширования трубных отводов и примыкающих участков диаметром: 102 до 219 мм</t>
  </si>
  <si>
    <t>Отводы и примыкающие участки; без каширования; от 102 до 219 мм; проектная система</t>
  </si>
  <si>
    <t xml:space="preserve">Укладка изделия для отводов с герметизацией каучуковой лентой.
Заготовка вставки, резка изделия под размер.
Укладка вставки с герметизацией каучуковой лентой.</t>
  </si>
  <si>
    <t>26-01-017-16</t>
  </si>
  <si>
    <t>Изоляция энергосберегающей теплоизоляционной системой на основе вспененного каучука без каширования трубных отводов и примыкающих участков диаметром: свыше 219 до 426 мм</t>
  </si>
  <si>
    <t>Отводы и примыкающие участки; без каширования; свыше 219 до 426 мм; проектная система</t>
  </si>
  <si>
    <t>26-01-017-17</t>
  </si>
  <si>
    <t>Изоляция энергосберегающей теплоизоляционной системой на основе вспененного каучука без каширования трубных отводов и примыкающих участков диаметром: свыше 426 до 720 мм</t>
  </si>
  <si>
    <t>Отводы и примыкающие участки; без каширования; свыше 426 до 720 мм; проектная система</t>
  </si>
  <si>
    <t>26-01-017-18</t>
  </si>
  <si>
    <t>Изоляция энергосберегающей теплоизоляционной системой на основе вспененного каучука без каширования трубных отводов и примыкающих участков диаметром: свыше 720 до 1220 мм</t>
  </si>
  <si>
    <t>Отводы и примыкающие участки; без каширования; свыше 720 до 1220 мм; проектная система</t>
  </si>
  <si>
    <t>26-01-019-01</t>
  </si>
  <si>
    <t>Изоляция арматуры и фланцевых соединений пластинами (плитами) из вспененного каучука, вспененного полиэтилена</t>
  </si>
  <si>
    <t>Арматура и фланцы, пластины каучука или полиэтилена</t>
  </si>
  <si>
    <t xml:space="preserve">Разметка и резка пластин (плит) по заданному размеру.
Промазка швов клеевым составом.
Установка заготовок на изолируемую поверхность.
Проклеивание швов самоклеящейся лентой.
Окрашивание поверхности изоляции.</t>
  </si>
  <si>
    <t>26-01-020-01</t>
  </si>
  <si>
    <t>Изоляция трубопроводов пенополиуретаном методом заливки под защитное металлическое покрытие из листов алюминиевых сплавов или стали оцинкованной листовой</t>
  </si>
  <si>
    <t>Заливка ППУ под металлическое покрытие</t>
  </si>
  <si>
    <t xml:space="preserve">Изготовление и установка металлических опорных колец.
Установка защитного металлического покрытия.
Резка герметика и проклейка швов по наружной поверхности защитного покрытия.
Подготовка заливочной машины к работе.
Заливка пенополиуретана под покрытие.
Промывка, очистка и уборка заливочной машины.</t>
  </si>
  <si>
    <t>26-01-022-01</t>
  </si>
  <si>
    <t>Изоляция поверхностей трубопроводов штучными изделиями из пенополиуретана (полуцилиндрами и сегментами)</t>
  </si>
  <si>
    <t>Штучные полуцилиндры и сегменты ППУ</t>
  </si>
  <si>
    <t xml:space="preserve">Нанесение клея для крепления изделий.
Установка изделий с вырезами и подгонкой по месту.
Крепление изделий бандажами или проволочными кольцами.
Изготовление и установка диафрагм, бандажей, пряжек.</t>
  </si>
  <si>
    <t>26-01-023-01</t>
  </si>
  <si>
    <t>Установка металлических опорных колец и разгружающих устройств, номинальным диаметром трубопровода: до 200 мм</t>
  </si>
  <si>
    <t>Опорные устройства; номинальный диаметр до 200 мм</t>
  </si>
  <si>
    <t xml:space="preserve">Изготовление опорных колец.
Установка опорных колец и разгружающих устройств на трубопровод и их закрепление.</t>
  </si>
  <si>
    <t>26-01-025-01</t>
  </si>
  <si>
    <t>Изоляция стальных трубопроводов жидким теплоизоляционным покрытием толщиной 1 мм, номинальный диаметр трубы: 25 мм</t>
  </si>
  <si>
    <t>Жидкое покрытие 1 мм, номинальный диаметр 25 мм</t>
  </si>
  <si>
    <t xml:space="preserve">Подготовка поверхности к нанесению материала: обезжиривание и очистка поверхности.
Приготовление жидкого теплоизоляционного покрытия.
Нанесение грунтовочного слоя толщиной 0,38 мм.
Нанесение первого слоя толщиной 0,5 мм.
Нанесение второго слоя толщиной 0,5 мм.</t>
  </si>
  <si>
    <t>26-01-026-01</t>
  </si>
  <si>
    <t>Изоляция энергосберегающей теплоизоляционной системой на основе минеральной ваты прямых участков трубопроводов диаметром: 219 до 377 мм</t>
  </si>
  <si>
    <t>Минераловатная энергосберегающая система; от 219 до 377 мм; прямые участки</t>
  </si>
  <si>
    <t xml:space="preserve">Изготовление хомутов.
Укладка изделия с затягиванием и фиксацией хомутами.
Проклейка герметиком нахлестов изделия.</t>
  </si>
  <si>
    <t>26-01-026-02</t>
  </si>
  <si>
    <t>Изоляция энергосберегающей теплоизоляционной системой на основе минеральной ваты прямых участков трубопроводов диаметром: свыше 377 до 630 мм</t>
  </si>
  <si>
    <t>Минераловатная энергосберегающая система; свыше 377 до 630 мм; прямые участки</t>
  </si>
  <si>
    <t>26-01-026-03</t>
  </si>
  <si>
    <t>Изоляция энергосберегающей теплоизоляционной системой на основе минеральной ваты прямых участков трубопроводов диаметром: свыше 630 до 920 мм</t>
  </si>
  <si>
    <t>Минераловатная энергосберегающая система; свыше 630 до 920 мм; прямые участки</t>
  </si>
  <si>
    <t>26-01-026-04</t>
  </si>
  <si>
    <t>Изоляция энергосберегающей теплоизоляционной системой на основе минеральной ваты прямых участков трубопроводов диаметром: свыше 920 до 1220 мм</t>
  </si>
  <si>
    <t>Минераловатная энергосберегающая система; свыше 920 до 1220 мм; прямые участки</t>
  </si>
  <si>
    <t>26-01-026-05</t>
  </si>
  <si>
    <t>Изоляция энергосберегающей теплоизоляционной системой на основе минеральной ваты отводов и примыкающих участков диаметром: 219 до 630 мм</t>
  </si>
  <si>
    <t>Минераловатная энергосберегающая система; от 219 до 630 мм; отводы и примыкающие участки</t>
  </si>
  <si>
    <t>26-01-026-06</t>
  </si>
  <si>
    <t>Изоляция энергосберегающей теплоизоляционной системой на основе минеральной ваты отводов и примыкающих участков диаметром: свыше 630 до 1220 мм</t>
  </si>
  <si>
    <t>Минераловатная энергосберегающая система; свыше 630 до 1220 мм; отводы и примыкающие участки</t>
  </si>
  <si>
    <t>26-01-049-02</t>
  </si>
  <si>
    <t>Покрытие поверхности изоляции трубопроводов: сталью оцинкованной</t>
  </si>
  <si>
    <t>100 м2</t>
  </si>
  <si>
    <t>Самостоятельное оцинкованное покрытие</t>
  </si>
  <si>
    <t xml:space="preserve">Изготовление деталей покрытия изоляции.
Установка покрытий на изолированную поверхность с подгонкой и вырезами по месту.
Крепление покрытий.</t>
  </si>
  <si>
    <t>Перевод четырёх строк в измеритель нормы</t>
  </si>
  <si>
    <t>О = 3,14 × (Д + Т) × Т × Л; С = 3,14 × (Д + 2 × Т) × Л. Пункты 2.26.1, 2.26.2, 2.26.7, 2.26.9, 2.26.10 сборника 26. Итоги разных единиц не суммируются.</t>
  </si>
  <si>
    <t>№ ВОР</t>
  </si>
  <si>
    <t>Шифр ГЭСН</t>
  </si>
  <si>
    <t>Д, м</t>
  </si>
  <si>
    <t>Т, м</t>
  </si>
  <si>
    <t>Физический объём</t>
  </si>
  <si>
    <t>Единица объёма</t>
  </si>
  <si>
    <t>Делитель</t>
  </si>
  <si>
    <t>Количество нормы</t>
  </si>
  <si>
    <t>м</t>
  </si>
  <si>
    <t>шт</t>
  </si>
  <si>
    <t>м³</t>
  </si>
  <si>
    <t>м²</t>
  </si>
  <si>
    <t>Дополнительная проверка измерителя 100 м</t>
  </si>
  <si>
    <t>Длина участка А</t>
  </si>
  <si>
    <t>Эта проверка не заменяет выбранную норму 26-01-017-01.</t>
  </si>
  <si>
    <t>Отдельные ресурсы ГЭСН 26-01-017-01</t>
  </si>
  <si>
    <t>Расход на измеритель умножается на количество из листа «Расчёт». Эти строки не являются полной закупочной спецификацией. Основные трубки и проектные материалы проверяют отдельно.</t>
  </si>
  <si>
    <t>Шифр нормы</t>
  </si>
  <si>
    <t>Код ресурса</t>
  </si>
  <si>
    <t>Ресурс</t>
  </si>
  <si>
    <t>Расход на 10 м</t>
  </si>
  <si>
    <t>Единица ресурса</t>
  </si>
  <si>
    <t>Всего</t>
  </si>
  <si>
    <t>1-100-42</t>
  </si>
  <si>
    <t>Труд рабочих</t>
  </si>
  <si>
    <t>чел.-ч</t>
  </si>
  <si>
    <t>01.7.06.14-0036</t>
  </si>
  <si>
    <t>Термоизоляционная лента</t>
  </si>
  <si>
    <t>14.1.04.01-0004</t>
  </si>
  <si>
    <t>Контактный клей</t>
  </si>
  <si>
    <t>л</t>
  </si>
  <si>
    <t>12.2.01.01-0021</t>
  </si>
  <si>
    <t>Клипсы (зажимы)</t>
  </si>
  <si>
    <t>100 шт</t>
  </si>
  <si>
    <t>Клипсы: перевод в штуки</t>
  </si>
  <si>
    <t>Основание</t>
  </si>
  <si>
    <t>ГЭСН 26-01-017-01: ресурсная часть; сверить редакцию для объекта.</t>
  </si>
  <si>
    <t>Проверка перед включением в смету</t>
  </si>
  <si>
    <t>Выберите статус «проверено» или «уточнить» и укажите ответственного. Статусы по объекту заполняют после проверки проектных документов.</t>
  </si>
  <si>
    <t>Что проверить</t>
  </si>
  <si>
    <t>Статус</t>
  </si>
  <si>
    <t>Ответственный</t>
  </si>
  <si>
    <t>Основание или замечание</t>
  </si>
  <si>
    <t>База и редакция нормативных документов</t>
  </si>
  <si>
    <t>уточнить</t>
  </si>
  <si>
    <t>Материал, форма изделия и технология</t>
  </si>
  <si>
    <t>Наружный и номинальный диаметры</t>
  </si>
  <si>
    <t>Толщина слоя по проекту</t>
  </si>
  <si>
    <t>Прямые участки и отводы без повторного учёта</t>
  </si>
  <si>
    <t>Перевод миллиметров в метры</t>
  </si>
  <si>
    <t>Кратность измерителя нормы</t>
  </si>
  <si>
    <t>Площадь покрытия по наружной поверхности изоляции</t>
  </si>
  <si>
    <t>Уже включённые швы, крепления, кольца и покрытие</t>
  </si>
  <si>
    <t>Основные материалы по спецификации и ресурсам</t>
  </si>
  <si>
    <t>Высота, доступ и основания коэффициентов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</si>
</sst>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#"/>
  </numFmts>
  <fonts count="5" x14ac:knownFonts="1">
    <font>
      <color theme="1"/>
      <family val="2"/>
      <scheme val="minor"/>
      <sz val="11"/>
      <name val="Calibri"/>
    </font>
    <font>
      <b/>
      <color rgb="FFFFFFFF"/>
      <sz val="14"/>
      <name val="Arial"/>
    </font>
    <font>
      <color rgb="FF292521"/>
      <sz val="10"/>
      <name val="Arial"/>
    </font>
    <font>
      <b/>
      <color rgb="FF292521"/>
      <sz val="10"/>
      <name val="Arial"/>
    </font>
    <font>
      <color rgb="FF00753C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9352B"/>
      </patternFill>
    </fill>
    <fill>
      <patternFill patternType="solid">
        <fgColor rgb="FFF2EEE7"/>
      </patternFill>
    </fill>
    <fill>
      <patternFill patternType="solid">
        <fgColor rgb="FFE9F2FC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3C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45" customWidth="1"/>
    <col min="4" max="5" width="18" customWidth="1"/>
    <col min="6" max="6" width="16" customWidth="1"/>
    <col min="7" max="7" width="14" customWidth="1"/>
    <col min="8" max="8" width="5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4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6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48" customHeight="1" spans="1:8" x14ac:dyDescent="0.25">
      <c r="A5" s="2">
        <v>1</v>
      </c>
      <c r="B5" s="2" t="s">
        <v>10</v>
      </c>
      <c r="C5" s="2" t="s">
        <v>11</v>
      </c>
      <c r="D5" s="4">
        <v>57</v>
      </c>
      <c r="E5" s="4">
        <v>20</v>
      </c>
      <c r="F5" s="4">
        <v>120</v>
      </c>
      <c r="G5" s="2"/>
      <c r="H5" s="2" t="s">
        <v>12</v>
      </c>
    </row>
    <row r="6" ht="48" customHeight="1" spans="1:8" x14ac:dyDescent="0.25">
      <c r="A6" s="2">
        <v>2</v>
      </c>
      <c r="B6" s="2" t="s">
        <v>10</v>
      </c>
      <c r="C6" s="2" t="s">
        <v>13</v>
      </c>
      <c r="D6" s="2"/>
      <c r="E6" s="2"/>
      <c r="F6" s="2"/>
      <c r="G6" s="4">
        <v>6</v>
      </c>
      <c r="H6" s="2" t="s">
        <v>14</v>
      </c>
    </row>
    <row r="7" ht="48" customHeight="1" spans="1:8" x14ac:dyDescent="0.25">
      <c r="A7" s="2">
        <v>3</v>
      </c>
      <c r="B7" s="2" t="s">
        <v>15</v>
      </c>
      <c r="C7" s="2" t="s">
        <v>16</v>
      </c>
      <c r="D7" s="4">
        <v>108</v>
      </c>
      <c r="E7" s="4">
        <v>50</v>
      </c>
      <c r="F7" s="4">
        <v>80</v>
      </c>
      <c r="G7" s="2"/>
      <c r="H7" s="2" t="s">
        <v>17</v>
      </c>
    </row>
    <row r="8" ht="48" customHeight="1" spans="1:8" x14ac:dyDescent="0.25">
      <c r="A8" s="2">
        <v>4</v>
      </c>
      <c r="B8" s="2" t="s">
        <v>15</v>
      </c>
      <c r="C8" s="2" t="s">
        <v>18</v>
      </c>
      <c r="D8" s="2"/>
      <c r="E8" s="2"/>
      <c r="F8" s="2"/>
      <c r="G8" s="2"/>
      <c r="H8" s="2" t="s">
        <v>19</v>
      </c>
    </row>
  </sheetData>
  <autoFilter ref="A4:H4"/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9" customWidth="1"/>
    <col min="3" max="3" width="65" customWidth="1"/>
    <col min="4" max="4" width="16" customWidth="1"/>
    <col min="5" max="5" width="45" customWidth="1"/>
    <col min="6" max="6" width="65" customWidth="1"/>
    <col min="7" max="7" width="45" customWidth="1"/>
    <col min="8" max="8" width="40" customWidth="1"/>
    <col min="9" max="9" width="16" customWidth="1"/>
  </cols>
  <sheetData>
    <row r="1" spans="1:9" x14ac:dyDescent="0.25">
      <c r="A1" s="1" t="s">
        <v>20</v>
      </c>
      <c r="B1" s="1"/>
      <c r="C1" s="1"/>
      <c r="D1" s="1"/>
      <c r="E1" s="1"/>
      <c r="F1" s="1"/>
      <c r="G1" s="1"/>
      <c r="H1" s="1"/>
      <c r="I1" s="1"/>
    </row>
    <row r="2" ht="48" customHeight="1" spans="1:9" x14ac:dyDescent="0.25">
      <c r="A2" s="2" t="s">
        <v>21</v>
      </c>
      <c r="B2" s="2"/>
      <c r="C2" s="2"/>
      <c r="D2" s="2"/>
      <c r="E2" s="2"/>
      <c r="F2" s="2"/>
      <c r="G2" s="2"/>
      <c r="H2" s="2"/>
      <c r="I2" s="2"/>
    </row>
    <row r="4" ht="36" customHeight="1" spans="1:9" x14ac:dyDescent="0.25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</row>
    <row r="5" ht="160" customHeight="1" spans="1:9" x14ac:dyDescent="0.2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</row>
    <row r="6" ht="160" customHeight="1" spans="1:9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37</v>
      </c>
      <c r="H6" s="2" t="s">
        <v>38</v>
      </c>
      <c r="I6" s="2" t="s">
        <v>39</v>
      </c>
    </row>
    <row r="7" ht="160" customHeight="1" spans="1:9" x14ac:dyDescent="0.25">
      <c r="A7" s="2" t="s">
        <v>40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37</v>
      </c>
      <c r="H7" s="2" t="s">
        <v>38</v>
      </c>
      <c r="I7" s="2" t="s">
        <v>39</v>
      </c>
    </row>
    <row r="8" ht="160" customHeight="1" spans="1:9" x14ac:dyDescent="0.25">
      <c r="A8" s="2" t="s">
        <v>40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37</v>
      </c>
      <c r="H8" s="2" t="s">
        <v>38</v>
      </c>
      <c r="I8" s="2" t="s">
        <v>39</v>
      </c>
    </row>
    <row r="9" ht="160" customHeight="1" spans="1:9" x14ac:dyDescent="0.25">
      <c r="A9" s="2" t="s">
        <v>40</v>
      </c>
      <c r="B9" s="2" t="s">
        <v>56</v>
      </c>
      <c r="C9" s="2" t="s">
        <v>57</v>
      </c>
      <c r="D9" s="2" t="s">
        <v>53</v>
      </c>
      <c r="E9" s="2" t="s">
        <v>58</v>
      </c>
      <c r="F9" s="2" t="s">
        <v>59</v>
      </c>
      <c r="G9" s="2" t="s">
        <v>37</v>
      </c>
      <c r="H9" s="2" t="s">
        <v>38</v>
      </c>
      <c r="I9" s="2" t="s">
        <v>39</v>
      </c>
    </row>
    <row r="10" ht="160" customHeight="1" spans="1:9" x14ac:dyDescent="0.25">
      <c r="A10" s="2" t="s">
        <v>40</v>
      </c>
      <c r="B10" s="2" t="s">
        <v>60</v>
      </c>
      <c r="C10" s="2" t="s">
        <v>61</v>
      </c>
      <c r="D10" s="2" t="s">
        <v>53</v>
      </c>
      <c r="E10" s="2" t="s">
        <v>62</v>
      </c>
      <c r="F10" s="2" t="s">
        <v>63</v>
      </c>
      <c r="G10" s="2" t="s">
        <v>37</v>
      </c>
      <c r="H10" s="2" t="s">
        <v>38</v>
      </c>
      <c r="I10" s="2" t="s">
        <v>39</v>
      </c>
    </row>
    <row r="11" ht="160" customHeight="1" spans="1:9" x14ac:dyDescent="0.25">
      <c r="A11" s="2" t="s">
        <v>40</v>
      </c>
      <c r="B11" s="2" t="s">
        <v>64</v>
      </c>
      <c r="C11" s="2" t="s">
        <v>65</v>
      </c>
      <c r="D11" s="2" t="s">
        <v>53</v>
      </c>
      <c r="E11" s="2" t="s">
        <v>66</v>
      </c>
      <c r="F11" s="2" t="s">
        <v>67</v>
      </c>
      <c r="G11" s="2" t="s">
        <v>37</v>
      </c>
      <c r="H11" s="2" t="s">
        <v>38</v>
      </c>
      <c r="I11" s="2" t="s">
        <v>39</v>
      </c>
    </row>
    <row r="12" ht="160" customHeight="1" spans="1:9" x14ac:dyDescent="0.25">
      <c r="A12" s="2" t="s">
        <v>40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37</v>
      </c>
      <c r="H12" s="2" t="s">
        <v>38</v>
      </c>
      <c r="I12" s="2" t="s">
        <v>39</v>
      </c>
    </row>
    <row r="13" ht="160" customHeight="1" spans="1:9" x14ac:dyDescent="0.25">
      <c r="A13" s="2" t="s">
        <v>40</v>
      </c>
      <c r="B13" s="2" t="s">
        <v>73</v>
      </c>
      <c r="C13" s="2" t="s">
        <v>74</v>
      </c>
      <c r="D13" s="2" t="s">
        <v>70</v>
      </c>
      <c r="E13" s="2" t="s">
        <v>75</v>
      </c>
      <c r="F13" s="2" t="s">
        <v>76</v>
      </c>
      <c r="G13" s="2" t="s">
        <v>37</v>
      </c>
      <c r="H13" s="2" t="s">
        <v>38</v>
      </c>
      <c r="I13" s="2" t="s">
        <v>39</v>
      </c>
    </row>
    <row r="14" ht="160" customHeight="1" spans="1:9" x14ac:dyDescent="0.25">
      <c r="A14" s="2" t="s">
        <v>40</v>
      </c>
      <c r="B14" s="2" t="s">
        <v>77</v>
      </c>
      <c r="C14" s="2" t="s">
        <v>78</v>
      </c>
      <c r="D14" s="2" t="s">
        <v>53</v>
      </c>
      <c r="E14" s="2" t="s">
        <v>79</v>
      </c>
      <c r="F14" s="2" t="s">
        <v>80</v>
      </c>
      <c r="G14" s="2" t="s">
        <v>37</v>
      </c>
      <c r="H14" s="2" t="s">
        <v>38</v>
      </c>
      <c r="I14" s="2" t="s">
        <v>39</v>
      </c>
    </row>
    <row r="15" ht="160" customHeight="1" spans="1:9" x14ac:dyDescent="0.25">
      <c r="A15" s="2" t="s">
        <v>40</v>
      </c>
      <c r="B15" s="2" t="s">
        <v>81</v>
      </c>
      <c r="C15" s="2" t="s">
        <v>82</v>
      </c>
      <c r="D15" s="2" t="s">
        <v>53</v>
      </c>
      <c r="E15" s="2" t="s">
        <v>83</v>
      </c>
      <c r="F15" s="2" t="s">
        <v>80</v>
      </c>
      <c r="G15" s="2" t="s">
        <v>37</v>
      </c>
      <c r="H15" s="2" t="s">
        <v>38</v>
      </c>
      <c r="I15" s="2" t="s">
        <v>39</v>
      </c>
    </row>
    <row r="16" ht="160" customHeight="1" spans="1:9" x14ac:dyDescent="0.25">
      <c r="A16" s="2" t="s">
        <v>40</v>
      </c>
      <c r="B16" s="2" t="s">
        <v>32</v>
      </c>
      <c r="C16" s="2" t="s">
        <v>33</v>
      </c>
      <c r="D16" s="2" t="s">
        <v>34</v>
      </c>
      <c r="E16" s="2" t="s">
        <v>35</v>
      </c>
      <c r="F16" s="2" t="s">
        <v>36</v>
      </c>
      <c r="G16" s="2" t="s">
        <v>37</v>
      </c>
      <c r="H16" s="2" t="s">
        <v>38</v>
      </c>
      <c r="I16" s="2" t="s">
        <v>39</v>
      </c>
    </row>
    <row r="17" ht="160" customHeight="1" spans="1:9" x14ac:dyDescent="0.25">
      <c r="A17" s="2" t="s">
        <v>40</v>
      </c>
      <c r="B17" s="2" t="s">
        <v>84</v>
      </c>
      <c r="C17" s="2" t="s">
        <v>85</v>
      </c>
      <c r="D17" s="2" t="s">
        <v>34</v>
      </c>
      <c r="E17" s="2" t="s">
        <v>86</v>
      </c>
      <c r="F17" s="2" t="s">
        <v>36</v>
      </c>
      <c r="G17" s="2" t="s">
        <v>37</v>
      </c>
      <c r="H17" s="2" t="s">
        <v>38</v>
      </c>
      <c r="I17" s="2" t="s">
        <v>39</v>
      </c>
    </row>
    <row r="18" ht="160" customHeight="1" spans="1:9" x14ac:dyDescent="0.25">
      <c r="A18" s="2" t="s">
        <v>40</v>
      </c>
      <c r="B18" s="2" t="s">
        <v>87</v>
      </c>
      <c r="C18" s="2" t="s">
        <v>88</v>
      </c>
      <c r="D18" s="2" t="s">
        <v>89</v>
      </c>
      <c r="E18" s="2" t="s">
        <v>90</v>
      </c>
      <c r="F18" s="2" t="s">
        <v>91</v>
      </c>
      <c r="G18" s="2" t="s">
        <v>37</v>
      </c>
      <c r="H18" s="2" t="s">
        <v>38</v>
      </c>
      <c r="I18" s="2" t="s">
        <v>39</v>
      </c>
    </row>
    <row r="19" ht="160" customHeight="1" spans="1:9" x14ac:dyDescent="0.25">
      <c r="A19" s="2" t="s">
        <v>40</v>
      </c>
      <c r="B19" s="2" t="s">
        <v>92</v>
      </c>
      <c r="C19" s="2" t="s">
        <v>93</v>
      </c>
      <c r="D19" s="2" t="s">
        <v>89</v>
      </c>
      <c r="E19" s="2" t="s">
        <v>94</v>
      </c>
      <c r="F19" s="2" t="s">
        <v>91</v>
      </c>
      <c r="G19" s="2" t="s">
        <v>37</v>
      </c>
      <c r="H19" s="2" t="s">
        <v>38</v>
      </c>
      <c r="I19" s="2" t="s">
        <v>39</v>
      </c>
    </row>
    <row r="20" ht="160" customHeight="1" spans="1:9" x14ac:dyDescent="0.25">
      <c r="A20" s="2" t="s">
        <v>40</v>
      </c>
      <c r="B20" s="2" t="s">
        <v>95</v>
      </c>
      <c r="C20" s="2" t="s">
        <v>96</v>
      </c>
      <c r="D20" s="2" t="s">
        <v>89</v>
      </c>
      <c r="E20" s="2" t="s">
        <v>97</v>
      </c>
      <c r="F20" s="2" t="s">
        <v>91</v>
      </c>
      <c r="G20" s="2" t="s">
        <v>37</v>
      </c>
      <c r="H20" s="2" t="s">
        <v>38</v>
      </c>
      <c r="I20" s="2" t="s">
        <v>39</v>
      </c>
    </row>
    <row r="21" ht="160" customHeight="1" spans="1:9" x14ac:dyDescent="0.25">
      <c r="A21" s="2" t="s">
        <v>40</v>
      </c>
      <c r="B21" s="2" t="s">
        <v>98</v>
      </c>
      <c r="C21" s="2" t="s">
        <v>99</v>
      </c>
      <c r="D21" s="2" t="s">
        <v>89</v>
      </c>
      <c r="E21" s="2" t="s">
        <v>100</v>
      </c>
      <c r="F21" s="2" t="s">
        <v>91</v>
      </c>
      <c r="G21" s="2" t="s">
        <v>37</v>
      </c>
      <c r="H21" s="2" t="s">
        <v>38</v>
      </c>
      <c r="I21" s="2" t="s">
        <v>39</v>
      </c>
    </row>
    <row r="22" ht="160" customHeight="1" spans="1:9" x14ac:dyDescent="0.25">
      <c r="A22" s="2" t="s">
        <v>40</v>
      </c>
      <c r="B22" s="2" t="s">
        <v>101</v>
      </c>
      <c r="C22" s="2" t="s">
        <v>102</v>
      </c>
      <c r="D22" s="2" t="s">
        <v>89</v>
      </c>
      <c r="E22" s="2" t="s">
        <v>103</v>
      </c>
      <c r="F22" s="2" t="s">
        <v>104</v>
      </c>
      <c r="G22" s="2" t="s">
        <v>37</v>
      </c>
      <c r="H22" s="2" t="s">
        <v>38</v>
      </c>
      <c r="I22" s="2" t="s">
        <v>39</v>
      </c>
    </row>
    <row r="23" ht="160" customHeight="1" spans="1:9" x14ac:dyDescent="0.25">
      <c r="A23" s="2" t="s">
        <v>40</v>
      </c>
      <c r="B23" s="2" t="s">
        <v>105</v>
      </c>
      <c r="C23" s="2" t="s">
        <v>106</v>
      </c>
      <c r="D23" s="2" t="s">
        <v>89</v>
      </c>
      <c r="E23" s="2" t="s">
        <v>107</v>
      </c>
      <c r="F23" s="2" t="s">
        <v>104</v>
      </c>
      <c r="G23" s="2" t="s">
        <v>37</v>
      </c>
      <c r="H23" s="2" t="s">
        <v>38</v>
      </c>
      <c r="I23" s="2" t="s">
        <v>39</v>
      </c>
    </row>
    <row r="24" ht="160" customHeight="1" spans="1:9" x14ac:dyDescent="0.25">
      <c r="A24" s="2" t="s">
        <v>40</v>
      </c>
      <c r="B24" s="2" t="s">
        <v>108</v>
      </c>
      <c r="C24" s="2" t="s">
        <v>109</v>
      </c>
      <c r="D24" s="2" t="s">
        <v>89</v>
      </c>
      <c r="E24" s="2" t="s">
        <v>110</v>
      </c>
      <c r="F24" s="2" t="s">
        <v>104</v>
      </c>
      <c r="G24" s="2" t="s">
        <v>37</v>
      </c>
      <c r="H24" s="2" t="s">
        <v>38</v>
      </c>
      <c r="I24" s="2" t="s">
        <v>39</v>
      </c>
    </row>
    <row r="25" ht="160" customHeight="1" spans="1:9" x14ac:dyDescent="0.25">
      <c r="A25" s="2" t="s">
        <v>40</v>
      </c>
      <c r="B25" s="2" t="s">
        <v>111</v>
      </c>
      <c r="C25" s="2" t="s">
        <v>112</v>
      </c>
      <c r="D25" s="2" t="s">
        <v>89</v>
      </c>
      <c r="E25" s="2" t="s">
        <v>113</v>
      </c>
      <c r="F25" s="2" t="s">
        <v>104</v>
      </c>
      <c r="G25" s="2" t="s">
        <v>37</v>
      </c>
      <c r="H25" s="2" t="s">
        <v>38</v>
      </c>
      <c r="I25" s="2" t="s">
        <v>39</v>
      </c>
    </row>
    <row r="26" ht="160" customHeight="1" spans="1:9" x14ac:dyDescent="0.25">
      <c r="A26" s="2" t="s">
        <v>40</v>
      </c>
      <c r="B26" s="2" t="s">
        <v>114</v>
      </c>
      <c r="C26" s="2" t="s">
        <v>115</v>
      </c>
      <c r="D26" s="2" t="s">
        <v>70</v>
      </c>
      <c r="E26" s="2" t="s">
        <v>116</v>
      </c>
      <c r="F26" s="2" t="s">
        <v>117</v>
      </c>
      <c r="G26" s="2" t="s">
        <v>37</v>
      </c>
      <c r="H26" s="2" t="s">
        <v>38</v>
      </c>
      <c r="I26" s="2" t="s">
        <v>39</v>
      </c>
    </row>
    <row r="27" ht="160" customHeight="1" spans="1:9" x14ac:dyDescent="0.25">
      <c r="A27" s="2" t="s">
        <v>40</v>
      </c>
      <c r="B27" s="2" t="s">
        <v>118</v>
      </c>
      <c r="C27" s="2" t="s">
        <v>119</v>
      </c>
      <c r="D27" s="2" t="s">
        <v>70</v>
      </c>
      <c r="E27" s="2" t="s">
        <v>120</v>
      </c>
      <c r="F27" s="2" t="s">
        <v>117</v>
      </c>
      <c r="G27" s="2" t="s">
        <v>37</v>
      </c>
      <c r="H27" s="2" t="s">
        <v>38</v>
      </c>
      <c r="I27" s="2" t="s">
        <v>39</v>
      </c>
    </row>
    <row r="28" ht="160" customHeight="1" spans="1:9" x14ac:dyDescent="0.25">
      <c r="A28" s="2" t="s">
        <v>40</v>
      </c>
      <c r="B28" s="2" t="s">
        <v>121</v>
      </c>
      <c r="C28" s="2" t="s">
        <v>122</v>
      </c>
      <c r="D28" s="2" t="s">
        <v>70</v>
      </c>
      <c r="E28" s="2" t="s">
        <v>123</v>
      </c>
      <c r="F28" s="2" t="s">
        <v>117</v>
      </c>
      <c r="G28" s="2" t="s">
        <v>37</v>
      </c>
      <c r="H28" s="2" t="s">
        <v>38</v>
      </c>
      <c r="I28" s="2" t="s">
        <v>39</v>
      </c>
    </row>
    <row r="29" ht="160" customHeight="1" spans="1:9" x14ac:dyDescent="0.25">
      <c r="A29" s="2" t="s">
        <v>40</v>
      </c>
      <c r="B29" s="2" t="s">
        <v>124</v>
      </c>
      <c r="C29" s="2" t="s">
        <v>125</v>
      </c>
      <c r="D29" s="2" t="s">
        <v>70</v>
      </c>
      <c r="E29" s="2" t="s">
        <v>126</v>
      </c>
      <c r="F29" s="2" t="s">
        <v>117</v>
      </c>
      <c r="G29" s="2" t="s">
        <v>37</v>
      </c>
      <c r="H29" s="2" t="s">
        <v>38</v>
      </c>
      <c r="I29" s="2" t="s">
        <v>39</v>
      </c>
    </row>
    <row r="30" ht="160" customHeight="1" spans="1:9" x14ac:dyDescent="0.25">
      <c r="A30" s="2" t="s">
        <v>40</v>
      </c>
      <c r="B30" s="2" t="s">
        <v>127</v>
      </c>
      <c r="C30" s="2" t="s">
        <v>128</v>
      </c>
      <c r="D30" s="2" t="s">
        <v>70</v>
      </c>
      <c r="E30" s="2" t="s">
        <v>129</v>
      </c>
      <c r="F30" s="2" t="s">
        <v>130</v>
      </c>
      <c r="G30" s="2" t="s">
        <v>37</v>
      </c>
      <c r="H30" s="2" t="s">
        <v>38</v>
      </c>
      <c r="I30" s="2" t="s">
        <v>39</v>
      </c>
    </row>
    <row r="31" ht="160" customHeight="1" spans="1:9" x14ac:dyDescent="0.25">
      <c r="A31" s="2" t="s">
        <v>40</v>
      </c>
      <c r="B31" s="2" t="s">
        <v>131</v>
      </c>
      <c r="C31" s="2" t="s">
        <v>132</v>
      </c>
      <c r="D31" s="2" t="s">
        <v>70</v>
      </c>
      <c r="E31" s="2" t="s">
        <v>133</v>
      </c>
      <c r="F31" s="2" t="s">
        <v>130</v>
      </c>
      <c r="G31" s="2" t="s">
        <v>37</v>
      </c>
      <c r="H31" s="2" t="s">
        <v>38</v>
      </c>
      <c r="I31" s="2" t="s">
        <v>39</v>
      </c>
    </row>
    <row r="32" ht="160" customHeight="1" spans="1:9" x14ac:dyDescent="0.25">
      <c r="A32" s="2" t="s">
        <v>40</v>
      </c>
      <c r="B32" s="2" t="s">
        <v>134</v>
      </c>
      <c r="C32" s="2" t="s">
        <v>135</v>
      </c>
      <c r="D32" s="2" t="s">
        <v>70</v>
      </c>
      <c r="E32" s="2" t="s">
        <v>136</v>
      </c>
      <c r="F32" s="2" t="s">
        <v>130</v>
      </c>
      <c r="G32" s="2" t="s">
        <v>37</v>
      </c>
      <c r="H32" s="2" t="s">
        <v>38</v>
      </c>
      <c r="I32" s="2" t="s">
        <v>39</v>
      </c>
    </row>
    <row r="33" ht="160" customHeight="1" spans="1:9" x14ac:dyDescent="0.25">
      <c r="A33" s="2" t="s">
        <v>40</v>
      </c>
      <c r="B33" s="2" t="s">
        <v>137</v>
      </c>
      <c r="C33" s="2" t="s">
        <v>138</v>
      </c>
      <c r="D33" s="2" t="s">
        <v>70</v>
      </c>
      <c r="E33" s="2" t="s">
        <v>139</v>
      </c>
      <c r="F33" s="2" t="s">
        <v>130</v>
      </c>
      <c r="G33" s="2" t="s">
        <v>37</v>
      </c>
      <c r="H33" s="2" t="s">
        <v>38</v>
      </c>
      <c r="I33" s="2" t="s">
        <v>39</v>
      </c>
    </row>
    <row r="34" ht="160" customHeight="1" spans="1:9" x14ac:dyDescent="0.25">
      <c r="A34" s="2" t="s">
        <v>40</v>
      </c>
      <c r="B34" s="2" t="s">
        <v>140</v>
      </c>
      <c r="C34" s="2" t="s">
        <v>141</v>
      </c>
      <c r="D34" s="2" t="s">
        <v>70</v>
      </c>
      <c r="E34" s="2" t="s">
        <v>142</v>
      </c>
      <c r="F34" s="2" t="s">
        <v>143</v>
      </c>
      <c r="G34" s="2" t="s">
        <v>37</v>
      </c>
      <c r="H34" s="2" t="s">
        <v>38</v>
      </c>
      <c r="I34" s="2" t="s">
        <v>39</v>
      </c>
    </row>
    <row r="35" ht="160" customHeight="1" spans="1:9" x14ac:dyDescent="0.25">
      <c r="A35" s="2" t="s">
        <v>40</v>
      </c>
      <c r="B35" s="2" t="s">
        <v>144</v>
      </c>
      <c r="C35" s="2" t="s">
        <v>145</v>
      </c>
      <c r="D35" s="2" t="s">
        <v>53</v>
      </c>
      <c r="E35" s="2" t="s">
        <v>146</v>
      </c>
      <c r="F35" s="2" t="s">
        <v>147</v>
      </c>
      <c r="G35" s="2" t="s">
        <v>37</v>
      </c>
      <c r="H35" s="2" t="s">
        <v>38</v>
      </c>
      <c r="I35" s="2" t="s">
        <v>39</v>
      </c>
    </row>
    <row r="36" ht="160" customHeight="1" spans="1:9" x14ac:dyDescent="0.25">
      <c r="A36" s="2" t="s">
        <v>40</v>
      </c>
      <c r="B36" s="2" t="s">
        <v>148</v>
      </c>
      <c r="C36" s="2" t="s">
        <v>149</v>
      </c>
      <c r="D36" s="2" t="s">
        <v>53</v>
      </c>
      <c r="E36" s="2" t="s">
        <v>150</v>
      </c>
      <c r="F36" s="2" t="s">
        <v>151</v>
      </c>
      <c r="G36" s="2" t="s">
        <v>37</v>
      </c>
      <c r="H36" s="2" t="s">
        <v>38</v>
      </c>
      <c r="I36" s="2" t="s">
        <v>39</v>
      </c>
    </row>
    <row r="37" ht="160" customHeight="1" spans="1:9" x14ac:dyDescent="0.25">
      <c r="A37" s="2" t="s">
        <v>40</v>
      </c>
      <c r="B37" s="2" t="s">
        <v>152</v>
      </c>
      <c r="C37" s="2" t="s">
        <v>153</v>
      </c>
      <c r="D37" s="2" t="s">
        <v>53</v>
      </c>
      <c r="E37" s="2" t="s">
        <v>154</v>
      </c>
      <c r="F37" s="2" t="s">
        <v>155</v>
      </c>
      <c r="G37" s="2" t="s">
        <v>37</v>
      </c>
      <c r="H37" s="2" t="s">
        <v>38</v>
      </c>
      <c r="I37" s="2" t="s">
        <v>39</v>
      </c>
    </row>
    <row r="38" ht="160" customHeight="1" spans="1:9" x14ac:dyDescent="0.25">
      <c r="A38" s="2" t="s">
        <v>40</v>
      </c>
      <c r="B38" s="2" t="s">
        <v>156</v>
      </c>
      <c r="C38" s="2" t="s">
        <v>157</v>
      </c>
      <c r="D38" s="2" t="s">
        <v>89</v>
      </c>
      <c r="E38" s="2" t="s">
        <v>158</v>
      </c>
      <c r="F38" s="2" t="s">
        <v>159</v>
      </c>
      <c r="G38" s="2" t="s">
        <v>37</v>
      </c>
      <c r="H38" s="2" t="s">
        <v>38</v>
      </c>
      <c r="I38" s="2" t="s">
        <v>39</v>
      </c>
    </row>
    <row r="39" ht="160" customHeight="1" spans="1:9" x14ac:dyDescent="0.25">
      <c r="A39" s="2" t="s">
        <v>40</v>
      </c>
      <c r="B39" s="2" t="s">
        <v>160</v>
      </c>
      <c r="C39" s="2" t="s">
        <v>161</v>
      </c>
      <c r="D39" s="2" t="s">
        <v>89</v>
      </c>
      <c r="E39" s="2" t="s">
        <v>162</v>
      </c>
      <c r="F39" s="2" t="s">
        <v>163</v>
      </c>
      <c r="G39" s="2" t="s">
        <v>37</v>
      </c>
      <c r="H39" s="2" t="s">
        <v>38</v>
      </c>
      <c r="I39" s="2" t="s">
        <v>39</v>
      </c>
    </row>
    <row r="40" ht="160" customHeight="1" spans="1:9" x14ac:dyDescent="0.25">
      <c r="A40" s="2" t="s">
        <v>40</v>
      </c>
      <c r="B40" s="2" t="s">
        <v>164</v>
      </c>
      <c r="C40" s="2" t="s">
        <v>165</v>
      </c>
      <c r="D40" s="2" t="s">
        <v>89</v>
      </c>
      <c r="E40" s="2" t="s">
        <v>166</v>
      </c>
      <c r="F40" s="2" t="s">
        <v>163</v>
      </c>
      <c r="G40" s="2" t="s">
        <v>37</v>
      </c>
      <c r="H40" s="2" t="s">
        <v>38</v>
      </c>
      <c r="I40" s="2" t="s">
        <v>39</v>
      </c>
    </row>
    <row r="41" ht="160" customHeight="1" spans="1:9" x14ac:dyDescent="0.25">
      <c r="A41" s="2" t="s">
        <v>40</v>
      </c>
      <c r="B41" s="2" t="s">
        <v>167</v>
      </c>
      <c r="C41" s="2" t="s">
        <v>168</v>
      </c>
      <c r="D41" s="2" t="s">
        <v>89</v>
      </c>
      <c r="E41" s="2" t="s">
        <v>169</v>
      </c>
      <c r="F41" s="2" t="s">
        <v>163</v>
      </c>
      <c r="G41" s="2" t="s">
        <v>37</v>
      </c>
      <c r="H41" s="2" t="s">
        <v>38</v>
      </c>
      <c r="I41" s="2" t="s">
        <v>39</v>
      </c>
    </row>
    <row r="42" ht="160" customHeight="1" spans="1:9" x14ac:dyDescent="0.25">
      <c r="A42" s="2" t="s">
        <v>40</v>
      </c>
      <c r="B42" s="2" t="s">
        <v>170</v>
      </c>
      <c r="C42" s="2" t="s">
        <v>171</v>
      </c>
      <c r="D42" s="2" t="s">
        <v>89</v>
      </c>
      <c r="E42" s="2" t="s">
        <v>172</v>
      </c>
      <c r="F42" s="2" t="s">
        <v>163</v>
      </c>
      <c r="G42" s="2" t="s">
        <v>37</v>
      </c>
      <c r="H42" s="2" t="s">
        <v>38</v>
      </c>
      <c r="I42" s="2" t="s">
        <v>39</v>
      </c>
    </row>
    <row r="43" ht="160" customHeight="1" spans="1:9" x14ac:dyDescent="0.25">
      <c r="A43" s="2" t="s">
        <v>40</v>
      </c>
      <c r="B43" s="2" t="s">
        <v>173</v>
      </c>
      <c r="C43" s="2" t="s">
        <v>174</v>
      </c>
      <c r="D43" s="2" t="s">
        <v>70</v>
      </c>
      <c r="E43" s="2" t="s">
        <v>175</v>
      </c>
      <c r="F43" s="2" t="s">
        <v>117</v>
      </c>
      <c r="G43" s="2" t="s">
        <v>37</v>
      </c>
      <c r="H43" s="2" t="s">
        <v>38</v>
      </c>
      <c r="I43" s="2" t="s">
        <v>39</v>
      </c>
    </row>
    <row r="44" ht="160" customHeight="1" spans="1:9" x14ac:dyDescent="0.25">
      <c r="A44" s="2" t="s">
        <v>40</v>
      </c>
      <c r="B44" s="2" t="s">
        <v>176</v>
      </c>
      <c r="C44" s="2" t="s">
        <v>177</v>
      </c>
      <c r="D44" s="2" t="s">
        <v>70</v>
      </c>
      <c r="E44" s="2" t="s">
        <v>178</v>
      </c>
      <c r="F44" s="2" t="s">
        <v>117</v>
      </c>
      <c r="G44" s="2" t="s">
        <v>37</v>
      </c>
      <c r="H44" s="2" t="s">
        <v>38</v>
      </c>
      <c r="I44" s="2" t="s">
        <v>39</v>
      </c>
    </row>
    <row r="45" ht="160" customHeight="1" spans="1:9" x14ac:dyDescent="0.25">
      <c r="A45" s="2" t="s">
        <v>40</v>
      </c>
      <c r="B45" s="2" t="s">
        <v>179</v>
      </c>
      <c r="C45" s="2" t="s">
        <v>180</v>
      </c>
      <c r="D45" s="2" t="s">
        <v>181</v>
      </c>
      <c r="E45" s="2" t="s">
        <v>182</v>
      </c>
      <c r="F45" s="2" t="s">
        <v>183</v>
      </c>
      <c r="G45" s="2" t="s">
        <v>37</v>
      </c>
      <c r="H45" s="2" t="s">
        <v>38</v>
      </c>
      <c r="I45" s="2" t="s">
        <v>39</v>
      </c>
    </row>
  </sheetData>
  <autoFilter ref="A4:I4"/>
  <mergeCells count="2">
    <mergeCell ref="A1:I1"/>
    <mergeCell ref="A2:I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9" customWidth="1"/>
    <col min="3" max="6" width="15" customWidth="1"/>
    <col min="7" max="7" width="22" customWidth="1"/>
    <col min="8" max="8" width="20" customWidth="1"/>
    <col min="9" max="9" width="15" customWidth="1"/>
    <col min="10" max="10" width="22" customWidth="1"/>
  </cols>
  <sheetData>
    <row r="1" spans="1:10" x14ac:dyDescent="0.25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</row>
    <row r="2" ht="48" customHeight="1" spans="1:10" x14ac:dyDescent="0.25">
      <c r="A2" s="2" t="s">
        <v>185</v>
      </c>
      <c r="B2" s="2"/>
      <c r="C2" s="2"/>
      <c r="D2" s="2"/>
      <c r="E2" s="2"/>
      <c r="F2" s="2"/>
      <c r="G2" s="2"/>
      <c r="H2" s="2"/>
      <c r="I2" s="2"/>
      <c r="J2" s="2"/>
    </row>
    <row r="4" ht="36" customHeight="1" spans="1:10" x14ac:dyDescent="0.25">
      <c r="A4" s="3" t="s">
        <v>186</v>
      </c>
      <c r="B4" s="3" t="s">
        <v>187</v>
      </c>
      <c r="C4" s="3" t="s">
        <v>188</v>
      </c>
      <c r="D4" s="3" t="s">
        <v>189</v>
      </c>
      <c r="E4" s="3" t="s">
        <v>7</v>
      </c>
      <c r="F4" s="3" t="s">
        <v>8</v>
      </c>
      <c r="G4" s="3" t="s">
        <v>190</v>
      </c>
      <c r="H4" s="3" t="s">
        <v>191</v>
      </c>
      <c r="I4" s="3" t="s">
        <v>192</v>
      </c>
      <c r="J4" s="3" t="s">
        <v>193</v>
      </c>
    </row>
    <row r="5" ht="48" customHeight="1" spans="1:10" x14ac:dyDescent="0.25">
      <c r="A5" s="2">
        <v>1</v>
      </c>
      <c r="B5" s="2" t="s">
        <v>32</v>
      </c>
      <c r="C5" s="5">
        <f>'ВОР'!D5/1000</f>
        <v>0.057</v>
      </c>
      <c r="D5" s="5">
        <f>'ВОР'!E5/1000</f>
        <v>0.02</v>
      </c>
      <c r="E5" s="5">
        <f>'ВОР'!F5</f>
        <v>120</v>
      </c>
      <c r="F5" s="2"/>
      <c r="G5" s="5">
        <f>E5</f>
        <v>120</v>
      </c>
      <c r="H5" s="2" t="s">
        <v>194</v>
      </c>
      <c r="I5" s="2">
        <v>10</v>
      </c>
      <c r="J5" s="5">
        <f>G5/I5</f>
        <v>12</v>
      </c>
    </row>
    <row r="6" ht="48" customHeight="1" spans="1:10" x14ac:dyDescent="0.25">
      <c r="A6" s="2">
        <v>2</v>
      </c>
      <c r="B6" s="2" t="s">
        <v>140</v>
      </c>
      <c r="C6" s="2"/>
      <c r="D6" s="2"/>
      <c r="E6" s="2"/>
      <c r="F6" s="5">
        <f>'ВОР'!G6</f>
        <v>6</v>
      </c>
      <c r="G6" s="5">
        <f>F6</f>
        <v>6</v>
      </c>
      <c r="H6" s="2" t="s">
        <v>195</v>
      </c>
      <c r="I6" s="2">
        <v>10</v>
      </c>
      <c r="J6" s="5">
        <f>G6/I6</f>
        <v>0.6</v>
      </c>
    </row>
    <row r="7" ht="48" customHeight="1" spans="1:10" x14ac:dyDescent="0.25">
      <c r="A7" s="2">
        <v>3</v>
      </c>
      <c r="B7" s="2" t="s">
        <v>56</v>
      </c>
      <c r="C7" s="5">
        <f>'ВОР'!D7/1000</f>
        <v>0.108</v>
      </c>
      <c r="D7" s="5">
        <f>'ВОР'!E7/1000</f>
        <v>0.05</v>
      </c>
      <c r="E7" s="5">
        <f>'ВОР'!F7</f>
        <v>80</v>
      </c>
      <c r="F7" s="2"/>
      <c r="G7" s="5">
        <f>3.14*(C7+D7)*D7*E7</f>
        <v>1.98448</v>
      </c>
      <c r="H7" s="2" t="s">
        <v>196</v>
      </c>
      <c r="I7" s="2">
        <v>1</v>
      </c>
      <c r="J7" s="5">
        <f>G7/I7</f>
        <v>1.98448</v>
      </c>
    </row>
    <row r="8" ht="48" customHeight="1" spans="1:10" x14ac:dyDescent="0.25">
      <c r="A8" s="2">
        <v>4</v>
      </c>
      <c r="B8" s="2" t="s">
        <v>179</v>
      </c>
      <c r="C8" s="5">
        <f>C7</f>
        <v>0.108</v>
      </c>
      <c r="D8" s="5">
        <f>D7</f>
        <v>0.05</v>
      </c>
      <c r="E8" s="5">
        <f>E7</f>
        <v>80</v>
      </c>
      <c r="F8" s="2"/>
      <c r="G8" s="5">
        <f>3.14*(C8+2*D8)*E8</f>
        <v>52.2496</v>
      </c>
      <c r="H8" s="2" t="s">
        <v>197</v>
      </c>
      <c r="I8" s="2">
        <v>100</v>
      </c>
      <c r="J8" s="5">
        <f>G8/I8</f>
        <v>0.522496</v>
      </c>
    </row>
    <row r="10" ht="48" customHeight="1" spans="1:1" x14ac:dyDescent="0.25">
      <c r="A10" s="2" t="s">
        <v>198</v>
      </c>
    </row>
    <row r="11" ht="48" customHeight="1" spans="1:10" x14ac:dyDescent="0.25">
      <c r="A11" s="2" t="s">
        <v>199</v>
      </c>
      <c r="B11" s="2"/>
      <c r="C11" s="2"/>
      <c r="D11" s="2"/>
      <c r="E11" s="5">
        <f>'ВОР'!F5</f>
        <v>120</v>
      </c>
      <c r="F11" s="2"/>
      <c r="G11" s="2"/>
      <c r="H11" s="2"/>
      <c r="I11" s="2">
        <v>100</v>
      </c>
      <c r="J11" s="5">
        <f>E11/I11</f>
        <v>1.2</v>
      </c>
    </row>
    <row r="12" ht="48" customHeight="1" spans="1:1" x14ac:dyDescent="0.25">
      <c r="A12" s="2" t="s">
        <v>200</v>
      </c>
    </row>
    <row r="13" ht="48" customHeight="1" spans="1:2" x14ac:dyDescent="0.25">
      <c r="A13" s="2" t="s">
        <v>29</v>
      </c>
      <c r="B13" s="2" t="s">
        <v>38</v>
      </c>
    </row>
  </sheetData>
  <autoFilter ref="A4:J4"/>
  <mergeCells count="2">
    <mergeCell ref="A1:J1"/>
    <mergeCell ref="A2:J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3" customWidth="1"/>
    <col min="3" max="3" width="60" customWidth="1"/>
    <col min="4" max="4" width="19" customWidth="1"/>
    <col min="5" max="5" width="20" customWidth="1"/>
    <col min="6" max="7" width="22" customWidth="1"/>
  </cols>
  <sheetData>
    <row r="1" spans="1:7" x14ac:dyDescent="0.25">
      <c r="A1" s="1" t="s">
        <v>201</v>
      </c>
      <c r="B1" s="1"/>
      <c r="C1" s="1"/>
      <c r="D1" s="1"/>
      <c r="E1" s="1"/>
      <c r="F1" s="1"/>
      <c r="G1" s="1"/>
    </row>
    <row r="2" ht="48" customHeight="1" spans="1:7" x14ac:dyDescent="0.25">
      <c r="A2" s="2" t="s">
        <v>202</v>
      </c>
      <c r="B2" s="2"/>
      <c r="C2" s="2"/>
      <c r="D2" s="2"/>
      <c r="E2" s="2"/>
      <c r="F2" s="2"/>
      <c r="G2" s="2"/>
    </row>
    <row r="4" ht="36" customHeight="1" spans="1:7" x14ac:dyDescent="0.25">
      <c r="A4" s="3" t="s">
        <v>203</v>
      </c>
      <c r="B4" s="3" t="s">
        <v>204</v>
      </c>
      <c r="C4" s="3" t="s">
        <v>205</v>
      </c>
      <c r="D4" s="3" t="s">
        <v>206</v>
      </c>
      <c r="E4" s="3" t="s">
        <v>207</v>
      </c>
      <c r="F4" s="3" t="s">
        <v>193</v>
      </c>
      <c r="G4" s="3" t="s">
        <v>208</v>
      </c>
    </row>
    <row r="5" ht="48" customHeight="1" spans="1:7" x14ac:dyDescent="0.25">
      <c r="A5" s="2" t="s">
        <v>32</v>
      </c>
      <c r="B5" s="2" t="s">
        <v>209</v>
      </c>
      <c r="C5" s="2" t="s">
        <v>210</v>
      </c>
      <c r="D5" s="2">
        <v>2.2</v>
      </c>
      <c r="E5" s="2" t="s">
        <v>211</v>
      </c>
      <c r="F5" s="5">
        <f>'Расчёт'!J5</f>
        <v>12</v>
      </c>
      <c r="G5" s="5">
        <f>D5*F5</f>
        <v>26.400000000000002</v>
      </c>
    </row>
    <row r="6" ht="48" customHeight="1" spans="1:7" x14ac:dyDescent="0.25">
      <c r="A6" s="2" t="s">
        <v>32</v>
      </c>
      <c r="B6" s="2" t="s">
        <v>212</v>
      </c>
      <c r="C6" s="2" t="s">
        <v>213</v>
      </c>
      <c r="D6" s="2">
        <v>15</v>
      </c>
      <c r="E6" s="2" t="s">
        <v>194</v>
      </c>
      <c r="F6" s="5">
        <f>'Расчёт'!J5</f>
        <v>12</v>
      </c>
      <c r="G6" s="5">
        <f>D6*F6</f>
        <v>180</v>
      </c>
    </row>
    <row r="7" ht="48" customHeight="1" spans="1:7" x14ac:dyDescent="0.25">
      <c r="A7" s="2" t="s">
        <v>32</v>
      </c>
      <c r="B7" s="2" t="s">
        <v>214</v>
      </c>
      <c r="C7" s="2" t="s">
        <v>215</v>
      </c>
      <c r="D7" s="2">
        <v>0.143</v>
      </c>
      <c r="E7" s="2" t="s">
        <v>216</v>
      </c>
      <c r="F7" s="5">
        <f>'Расчёт'!J5</f>
        <v>12</v>
      </c>
      <c r="G7" s="5">
        <f>D7*F7</f>
        <v>1.7159999999999997</v>
      </c>
    </row>
    <row r="8" ht="48" customHeight="1" spans="1:7" x14ac:dyDescent="0.25">
      <c r="A8" s="2" t="s">
        <v>32</v>
      </c>
      <c r="B8" s="2" t="s">
        <v>217</v>
      </c>
      <c r="C8" s="2" t="s">
        <v>218</v>
      </c>
      <c r="D8" s="2">
        <v>0.3</v>
      </c>
      <c r="E8" s="2" t="s">
        <v>219</v>
      </c>
      <c r="F8" s="5">
        <f>'Расчёт'!J5</f>
        <v>12</v>
      </c>
      <c r="G8" s="5">
        <f>D8*F8</f>
        <v>3.5999999999999996</v>
      </c>
    </row>
    <row r="9" ht="48" customHeight="1" spans="1:7" x14ac:dyDescent="0.25">
      <c r="A9" s="2" t="s">
        <v>32</v>
      </c>
      <c r="B9" s="2" t="s">
        <v>217</v>
      </c>
      <c r="C9" s="2" t="s">
        <v>220</v>
      </c>
      <c r="D9" s="2"/>
      <c r="E9" s="2" t="s">
        <v>195</v>
      </c>
      <c r="F9" s="2"/>
      <c r="G9" s="5">
        <f>G8*100</f>
        <v>359.99999999999994</v>
      </c>
    </row>
    <row r="10" ht="48" customHeight="1" spans="1:2" x14ac:dyDescent="0.25">
      <c r="A10" s="2" t="s">
        <v>221</v>
      </c>
      <c r="B10" s="2" t="s">
        <v>222</v>
      </c>
    </row>
  </sheetData>
  <autoFilter ref="A4:G4"/>
  <mergeCells count="2">
    <mergeCell ref="A1:G1"/>
    <mergeCell ref="A2:G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4" customWidth="1"/>
    <col min="2" max="2" width="20" customWidth="1"/>
    <col min="3" max="3" width="28" customWidth="1"/>
    <col min="4" max="4" width="65" customWidth="1"/>
  </cols>
  <sheetData>
    <row r="1" spans="1:4" x14ac:dyDescent="0.25">
      <c r="A1" s="1" t="s">
        <v>223</v>
      </c>
      <c r="B1" s="1"/>
      <c r="C1" s="1"/>
      <c r="D1" s="1"/>
    </row>
    <row r="2" ht="48" customHeight="1" spans="1:4" x14ac:dyDescent="0.25">
      <c r="A2" s="2" t="s">
        <v>224</v>
      </c>
      <c r="B2" s="2"/>
      <c r="C2" s="2"/>
      <c r="D2" s="2"/>
    </row>
    <row r="4" ht="36" customHeight="1" spans="1:4" x14ac:dyDescent="0.25">
      <c r="A4" s="3" t="s">
        <v>225</v>
      </c>
      <c r="B4" s="3" t="s">
        <v>226</v>
      </c>
      <c r="C4" s="3" t="s">
        <v>227</v>
      </c>
      <c r="D4" s="3" t="s">
        <v>228</v>
      </c>
    </row>
    <row r="5" ht="48" customHeight="1" spans="1:4" x14ac:dyDescent="0.25">
      <c r="A5" s="2" t="s">
        <v>229</v>
      </c>
      <c r="B5" s="2" t="s">
        <v>230</v>
      </c>
      <c r="C5" s="2"/>
      <c r="D5" s="2"/>
    </row>
    <row r="6" ht="48" customHeight="1" spans="1:4" x14ac:dyDescent="0.25">
      <c r="A6" s="2" t="s">
        <v>231</v>
      </c>
      <c r="B6" s="2" t="s">
        <v>230</v>
      </c>
      <c r="C6" s="2"/>
      <c r="D6" s="2"/>
    </row>
    <row r="7" ht="48" customHeight="1" spans="1:4" x14ac:dyDescent="0.25">
      <c r="A7" s="2" t="s">
        <v>232</v>
      </c>
      <c r="B7" s="2" t="s">
        <v>230</v>
      </c>
      <c r="C7" s="2"/>
      <c r="D7" s="2"/>
    </row>
    <row r="8" ht="48" customHeight="1" spans="1:4" x14ac:dyDescent="0.25">
      <c r="A8" s="2" t="s">
        <v>233</v>
      </c>
      <c r="B8" s="2" t="s">
        <v>230</v>
      </c>
      <c r="C8" s="2"/>
      <c r="D8" s="2"/>
    </row>
    <row r="9" ht="48" customHeight="1" spans="1:4" x14ac:dyDescent="0.25">
      <c r="A9" s="2" t="s">
        <v>234</v>
      </c>
      <c r="B9" s="2" t="s">
        <v>230</v>
      </c>
      <c r="C9" s="2"/>
      <c r="D9" s="2"/>
    </row>
    <row r="10" ht="48" customHeight="1" spans="1:4" x14ac:dyDescent="0.25">
      <c r="A10" s="2" t="s">
        <v>235</v>
      </c>
      <c r="B10" s="2" t="s">
        <v>230</v>
      </c>
      <c r="C10" s="2"/>
      <c r="D10" s="2"/>
    </row>
    <row r="11" ht="48" customHeight="1" spans="1:4" x14ac:dyDescent="0.25">
      <c r="A11" s="2" t="s">
        <v>236</v>
      </c>
      <c r="B11" s="2" t="s">
        <v>230</v>
      </c>
      <c r="C11" s="2"/>
      <c r="D11" s="2"/>
    </row>
    <row r="12" ht="48" customHeight="1" spans="1:4" x14ac:dyDescent="0.25">
      <c r="A12" s="2" t="s">
        <v>237</v>
      </c>
      <c r="B12" s="2" t="s">
        <v>230</v>
      </c>
      <c r="C12" s="2"/>
      <c r="D12" s="2"/>
    </row>
    <row r="13" ht="48" customHeight="1" spans="1:4" x14ac:dyDescent="0.25">
      <c r="A13" s="2" t="s">
        <v>238</v>
      </c>
      <c r="B13" s="2" t="s">
        <v>230</v>
      </c>
      <c r="C13" s="2"/>
      <c r="D13" s="2"/>
    </row>
    <row r="14" ht="48" customHeight="1" spans="1:4" x14ac:dyDescent="0.25">
      <c r="A14" s="2" t="s">
        <v>239</v>
      </c>
      <c r="B14" s="2" t="s">
        <v>230</v>
      </c>
      <c r="C14" s="2"/>
      <c r="D14" s="2"/>
    </row>
    <row r="15" ht="48" customHeight="1" spans="1:4" x14ac:dyDescent="0.25">
      <c r="A15" s="2" t="s">
        <v>240</v>
      </c>
      <c r="B15" s="2" t="s">
        <v>230</v>
      </c>
      <c r="C15" s="2"/>
      <c r="D15" s="2"/>
    </row>
  </sheetData>
  <autoFilter ref="A4:D4"/>
  <mergeCells count="2">
    <mergeCell ref="A1:D1"/>
    <mergeCell ref="A2:D2"/>
  </mergeCells>
  <dataValidations count="2">
    <dataValidation type="list" sqref="B10:B15">
      <formula1>"проверено,уточнить"</formula1>
    </dataValidation>
    <dataValidation type="list" sqref="B5:B15">
      <formula1>"проверено,уточнить"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 нормы</vt:lpstr>
      <vt:lpstr>Расчёт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2026-10-05T16:59:05Z</dcterms:created>
  <dcterms:modified xsi:type="dcterms:W3CDTF">2026-10-05T16:59:05Z</dcterms:modified>
</cp:coreProperties>
</file>