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ыбор" state="visible" r:id="rId5"/>
    <sheet sheetId="3" name="Сравнение ресурсов" state="visible" r:id="rId6"/>
    <sheet sheetId="4" name="Источники" state="visible" r:id="rId7"/>
  </sheets>
  <definedNames>
    <definedName name="_xlnm.Print_Area" localSheetId="0">'Паспорт'!$A1:$B31</definedName>
    <definedName name="_xlnm.Print_Area" localSheetId="1">'Выбор'!$A1:$E26</definedName>
    <definedName name="_xlnm.Print_Area" localSheetId="2">'Сравнение ресурсов'!$A1:$J29</definedName>
    <definedName name="_xlnm.Print_Area" localSheetId="3">'Источники'!$A1:$G13</definedName>
  </definedNames>
  <calcPr calcId="171027" fullCalcOnLoad="1"/>
</workbook>
</file>

<file path=xl/sharedStrings.xml><?xml version="1.0" encoding="utf-8"?>
<sst xmlns="http://schemas.openxmlformats.org/spreadsheetml/2006/main" count="111" uniqueCount="97">
  <si>
    <t>Реестр изменения стоимости</t>
  </si>
  <si>
    <t>Параметр</t>
  </si>
  <si>
    <t>Значение</t>
  </si>
  <si>
    <t>Объект</t>
  </si>
  <si>
    <t>Номер и редакция расчёта</t>
  </si>
  <si>
    <t>Причина изменения</t>
  </si>
  <si>
    <t>Метод</t>
  </si>
  <si>
    <t>Нормативная база и редакция</t>
  </si>
  <si>
    <t>Регион</t>
  </si>
  <si>
    <t>Ценовая зона</t>
  </si>
  <si>
    <t>Исходный период</t>
  </si>
  <si>
    <t>Новый период</t>
  </si>
  <si>
    <t>Включённый объём затрат</t>
  </si>
  <si>
    <t>Работа</t>
  </si>
  <si>
    <t>Источник данных</t>
  </si>
  <si>
    <t>Дата получения цен</t>
  </si>
  <si>
    <t>Дата проверки</t>
  </si>
  <si>
    <t>Составил: должность и ФИО</t>
  </si>
  <si>
    <t>Составил: подпись и дата</t>
  </si>
  <si>
    <t>Проверил: должность и ФИО</t>
  </si>
  <si>
    <t>Проверил: подпись и дата</t>
  </si>
  <si>
    <t>Статус согласования</t>
  </si>
  <si>
    <t>Основание изменения договора</t>
  </si>
  <si>
    <t>Назначение</t>
  </si>
  <si>
    <t>Контрольный фрагмент ресурсов, не итог сметы. Авторский реестр, не утверждённая нормативная форма.</t>
  </si>
  <si>
    <t>Проверка источника</t>
  </si>
  <si>
    <t>Номер письма, приложение и период для рабочего расчёта проверяет составитель.</t>
  </si>
  <si>
    <t>Ввод данных</t>
  </si>
  <si>
    <t>Светлые ячейки предназначены для исходных данных. Формулы находятся на листе «Сравнение ресурсов».</t>
  </si>
  <si>
    <t>Основание выбора данных</t>
  </si>
  <si>
    <t>Код ресурса</t>
  </si>
  <si>
    <t>Группа ГОСР</t>
  </si>
  <si>
    <t>Период</t>
  </si>
  <si>
    <t>Тип данных</t>
  </si>
  <si>
    <t>Статус проверки</t>
  </si>
  <si>
    <t>База цен</t>
  </si>
  <si>
    <t>Территория</t>
  </si>
  <si>
    <t>Вид объекта или ресурс</t>
  </si>
  <si>
    <t>Сумма применения</t>
  </si>
  <si>
    <t>Документ и приложение</t>
  </si>
  <si>
    <t>Номер письма</t>
  </si>
  <si>
    <t>Примечание</t>
  </si>
  <si>
    <t>Адрес источника</t>
  </si>
  <si>
    <t>Для рабочего расчёта заполните реквизиты письма и приложения либо точное обозначение таблицы ФГИС ЦС.</t>
  </si>
  <si>
    <t>Сравнение трёх ресурсов</t>
  </si>
  <si>
    <t>Код нормы</t>
  </si>
  <si>
    <t>Ресурс</t>
  </si>
  <si>
    <t>Ед. изм.</t>
  </si>
  <si>
    <t>Расход на измеритель</t>
  </si>
  <si>
    <t>Объём работ, м²</t>
  </si>
  <si>
    <t>Измеритель, м²</t>
  </si>
  <si>
    <t>Количество</t>
  </si>
  <si>
    <t>Базисная цена, руб.</t>
  </si>
  <si>
    <t>Индекс I кв.</t>
  </si>
  <si>
    <t>Индекс II кв.</t>
  </si>
  <si>
    <t>Цена I кв., руб.</t>
  </si>
  <si>
    <t>Цена II кв., руб.</t>
  </si>
  <si>
    <t>Контроль I кв., руб.</t>
  </si>
  <si>
    <t>Контроль II кв., руб.</t>
  </si>
  <si>
    <t>Отклонение I кв., руб.</t>
  </si>
  <si>
    <t>Отклонение II кв., руб.</t>
  </si>
  <si>
    <t>Сумма I кв., руб.</t>
  </si>
  <si>
    <t>Сумма II кв., руб.</t>
  </si>
  <si>
    <t>Разница, руб.</t>
  </si>
  <si>
    <t>Изменение, %</t>
  </si>
  <si>
    <t>Итого фрагмент</t>
  </si>
  <si>
    <t>Контрольный фрагмент ресурсов, не итог сметы. Труд и остальные ресурсы нормы здесь не рассчитаны.</t>
  </si>
  <si>
    <t>Суммы строк округляются до копеек до сложения. НР, СП, непредвиденные и НДС не включены.</t>
  </si>
  <si>
    <t>Отклонения цен сравнивают исходную текущую цену с базисной ценой × ГОСР. В примере они равны нулю.</t>
  </si>
  <si>
    <t>При нулевой исходной сумме процент не определён. Изменение договора проверяется отдельно.</t>
  </si>
  <si>
    <t>Документы и источники данных</t>
  </si>
  <si>
    <t>Обозначение</t>
  </si>
  <si>
    <t>Документ или таблица</t>
  </si>
  <si>
    <t>Пункт или параметры</t>
  </si>
  <si>
    <t>Дата документа или получения</t>
  </si>
  <si>
    <t>Применение и ограничения</t>
  </si>
  <si>
    <t>55/пр</t>
  </si>
  <si>
    <t>Приказ Минстроя от 30.01.2024 № 55/пр</t>
  </si>
  <si>
    <t>Изменения 17, 41, 43; пункты 45, 95, 97, 98 Методики № 421/пр</t>
  </si>
  <si>
    <t>https://fgiscs.minstroyrf.ru/api/FrsnDocument/DocDataByGuid/0eb4a1bc-7ed1-40e2-8bad-9f7d5b25fd5d</t>
  </si>
  <si>
    <t>Уровни применения индексов и условия применения ГОСР</t>
  </si>
  <si>
    <t>30/пр</t>
  </si>
  <si>
    <t>Приказ Минстроя от 23.01.2025 № 30/пр</t>
  </si>
  <si>
    <t>Изменения Методики № 421/пр</t>
  </si>
  <si>
    <t>http://publication.pravo.gov.ru/Document/View/0001202503140011</t>
  </si>
  <si>
    <t>Уточнения базисных цен и конъюнктурного анализа</t>
  </si>
  <si>
    <t>42/пр</t>
  </si>
  <si>
    <t>Приказ Минстроя от 30.01.2026 № 42/пр</t>
  </si>
  <si>
    <t>http://publication.pravo.gov.ru/Document/View/0001202602030008</t>
  </si>
  <si>
    <t>Затраты при строительстве объектов с особым статусом в директивные сроки</t>
  </si>
  <si>
    <t>349/пр</t>
  </si>
  <si>
    <t>Приказ Минстроя от 10.06.2025 № 349/пр</t>
  </si>
  <si>
    <t>Изменения 2, 6 Методики № 326/пр</t>
  </si>
  <si>
    <t>http://publication.pravo.gov.ru/Document/View/0001202509300013</t>
  </si>
  <si>
    <t>Индексы ГОСР; пункт 5.7 признан утратившим силу</t>
  </si>
  <si>
    <t>Цены</t>
  </si>
  <si>
    <t>Для рабочего расчёта укажите точные реквизиты таблиц цен и индексов обоих периодов. Архивный пример не определяет цены другого квартала.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</si>
</sst>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  <color rgb="583D32"/>
      <sz val="14"/>
      <name val="Arial"/>
    </font>
    <font>
      <b/>
      <color rgb="FFFFFF"/>
      <sz val="10"/>
      <name val="Arial"/>
    </font>
    <font>
      <color rgb="28201D"/>
      <sz val="10"/>
      <name val="Arial"/>
    </font>
    <font>
      <b/>
      <color rgb="583D3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83D32"/>
      </patternFill>
    </fill>
    <fill>
      <patternFill patternType="solid">
        <fgColor rgb="FBF2DD"/>
      </patternFill>
    </fill>
  </fills>
  <borders count="2">
    <border>
      <left/>
      <right/>
      <top/>
      <bottom/>
      <diagonal/>
    </border>
    <border>
      <left/>
      <right/>
      <top style="thin">
        <color rgb="DDD4CE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164" fontId="3" fillId="3" borderId="0" xfId="0" applyNumberFormat="1" applyFont="1" applyFill="1" applyAlignment="1">
      <alignment horizontal="left" vertical="center" wrapText="1"/>
    </xf>
    <xf numFmtId="164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2" fontId="3" fillId="3" borderId="0" xfId="0" applyNumberFormat="1" applyFont="1" applyFill="1" applyAlignment="1">
      <alignment horizontal="left" vertical="center" wrapText="1"/>
    </xf>
    <xf numFmtId="2" fontId="3" fillId="0" borderId="0" xfId="0" applyNumberFormat="1" applyFont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165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8"/>
  <sheetViews>
    <sheetView workbookViewId="0" showGridLines="0"/>
  </sheetViews>
  <sheetFormatPr defaultRowHeight="23" outlineLevelRow="0" outlineLevelCol="0" x14ac:dyDescent="55" customHeight="1"/>
  <cols>
    <col min="1" max="1" width="36" customWidth="1"/>
    <col min="2" max="2" width="110" customWidth="1"/>
  </cols>
  <sheetData>
    <row r="2" ht="29" customHeight="1" spans="1:1" x14ac:dyDescent="0.25">
      <c r="A2" s="1" t="s">
        <v>0</v>
      </c>
    </row>
    <row r="4" ht="40" customHeight="1" spans="1:2" x14ac:dyDescent="0.25">
      <c r="A4" s="2" t="s">
        <v>1</v>
      </c>
      <c r="B4" s="2" t="s">
        <v>2</v>
      </c>
    </row>
    <row r="5" ht="29" customHeight="1" spans="1:2" x14ac:dyDescent="0.25">
      <c r="A5" s="3" t="s">
        <v>3</v>
      </c>
      <c r="B5" s="4"/>
    </row>
    <row r="6" ht="29" customHeight="1" spans="1:2" x14ac:dyDescent="0.25">
      <c r="A6" s="3" t="s">
        <v>4</v>
      </c>
      <c r="B6" s="4"/>
    </row>
    <row r="7" ht="29" customHeight="1" spans="1:2" x14ac:dyDescent="0.25">
      <c r="A7" s="3" t="s">
        <v>5</v>
      </c>
      <c r="B7" s="4"/>
    </row>
    <row r="8" ht="29" customHeight="1" spans="1:2" x14ac:dyDescent="0.25">
      <c r="A8" s="3" t="s">
        <v>6</v>
      </c>
      <c r="B8" s="4"/>
    </row>
    <row r="9" ht="29" customHeight="1" spans="1:2" x14ac:dyDescent="0.25">
      <c r="A9" s="3" t="s">
        <v>7</v>
      </c>
      <c r="B9" s="4"/>
    </row>
    <row r="10" ht="29" customHeight="1" spans="1:2" x14ac:dyDescent="0.25">
      <c r="A10" s="3" t="s">
        <v>8</v>
      </c>
      <c r="B10" s="4"/>
    </row>
    <row r="11" ht="29" customHeight="1" spans="1:2" x14ac:dyDescent="0.25">
      <c r="A11" s="3" t="s">
        <v>9</v>
      </c>
      <c r="B11" s="4"/>
    </row>
    <row r="12" ht="29" customHeight="1" spans="1:2" x14ac:dyDescent="0.25">
      <c r="A12" s="3" t="s">
        <v>10</v>
      </c>
      <c r="B12" s="4"/>
    </row>
    <row r="13" ht="29" customHeight="1" spans="1:2" x14ac:dyDescent="0.25">
      <c r="A13" s="3" t="s">
        <v>11</v>
      </c>
      <c r="B13" s="4"/>
    </row>
    <row r="14" ht="29" customHeight="1" spans="1:2" x14ac:dyDescent="0.25">
      <c r="A14" s="3" t="s">
        <v>12</v>
      </c>
      <c r="B14" s="4"/>
    </row>
    <row r="15" ht="29" customHeight="1" spans="1:2" x14ac:dyDescent="0.25">
      <c r="A15" s="3" t="s">
        <v>13</v>
      </c>
      <c r="B15" s="4"/>
    </row>
    <row r="16" ht="29" customHeight="1" spans="1:2" x14ac:dyDescent="0.25">
      <c r="A16" s="3" t="s">
        <v>14</v>
      </c>
      <c r="B16" s="4"/>
    </row>
    <row r="17" ht="29" customHeight="1" spans="1:2" x14ac:dyDescent="0.25">
      <c r="A17" s="3" t="s">
        <v>15</v>
      </c>
      <c r="B17" s="4"/>
    </row>
    <row r="18" ht="29" customHeight="1" spans="1:2" x14ac:dyDescent="0.25">
      <c r="A18" s="3" t="s">
        <v>16</v>
      </c>
      <c r="B18" s="4"/>
    </row>
    <row r="19" ht="29" customHeight="1" spans="1:2" x14ac:dyDescent="0.25">
      <c r="A19" s="3" t="s">
        <v>17</v>
      </c>
      <c r="B19" s="4"/>
    </row>
    <row r="20" ht="29" customHeight="1" spans="1:2" x14ac:dyDescent="0.25">
      <c r="A20" s="3" t="s">
        <v>18</v>
      </c>
      <c r="B20" s="4"/>
    </row>
    <row r="21" ht="29" customHeight="1" spans="1:2" x14ac:dyDescent="0.25">
      <c r="A21" s="3" t="s">
        <v>19</v>
      </c>
      <c r="B21" s="4"/>
    </row>
    <row r="22" ht="29" customHeight="1" spans="1:2" x14ac:dyDescent="0.25">
      <c r="A22" s="3" t="s">
        <v>20</v>
      </c>
      <c r="B22" s="4"/>
    </row>
    <row r="23" ht="29" customHeight="1" spans="1:2" x14ac:dyDescent="0.25">
      <c r="A23" s="3" t="s">
        <v>21</v>
      </c>
      <c r="B23" s="4"/>
    </row>
    <row r="24" ht="29" customHeight="1" spans="1:2" x14ac:dyDescent="0.25">
      <c r="A24" s="3" t="s">
        <v>22</v>
      </c>
      <c r="B24" s="4"/>
    </row>
    <row r="26" ht="35" customHeight="1" spans="1:2" x14ac:dyDescent="0.25">
      <c r="A26" s="3" t="s">
        <v>23</v>
      </c>
      <c r="B26" s="3" t="s">
        <v>24</v>
      </c>
    </row>
    <row r="27" spans="1:2" x14ac:dyDescent="0.25">
      <c r="A27" s="3" t="s">
        <v>25</v>
      </c>
      <c r="B27" s="3" t="s">
        <v>26</v>
      </c>
    </row>
    <row r="28" ht="35" customHeight="1" spans="1:2" x14ac:dyDescent="0.25">
      <c r="A28" s="3" t="s">
        <v>27</v>
      </c>
      <c r="B28" s="3" t="s">
        <v>28</v>
      </c>
    </row>
  </sheetData>
  <pageMargins left="0.3" right="0.3" top="0.4" bottom="0.4" header="0.15" footer="0.15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3"/>
  <sheetViews>
    <sheetView workbookViewId="0" showGridLines="0"/>
  </sheetViews>
  <sheetFormatPr defaultRowHeight="23" outlineLevelRow="0" outlineLevelCol="0" x14ac:dyDescent="55" customHeight="1"/>
  <cols>
    <col min="1" max="1" width="35" customWidth="1"/>
    <col min="2" max="2" width="15" customWidth="1"/>
    <col min="3" max="3" width="24" customWidth="1"/>
    <col min="4" max="4" width="40" customWidth="1"/>
    <col min="5" max="5" width="43" customWidth="1"/>
  </cols>
  <sheetData>
    <row r="2" ht="29" customHeight="1" spans="1:1" x14ac:dyDescent="0.25">
      <c r="A2" s="1" t="s">
        <v>29</v>
      </c>
    </row>
    <row r="4" ht="40" customHeight="1" spans="1:5" x14ac:dyDescent="0.2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</row>
    <row r="5" ht="40" customHeight="1" spans="1:5" x14ac:dyDescent="0.25">
      <c r="A5" s="5"/>
      <c r="B5" s="5"/>
      <c r="C5" s="5"/>
      <c r="D5" s="5"/>
      <c r="E5" s="5"/>
    </row>
    <row r="6" ht="40" customHeight="1" spans="1:5" x14ac:dyDescent="0.25">
      <c r="A6" s="5"/>
      <c r="B6" s="5"/>
      <c r="C6" s="5"/>
      <c r="D6" s="5"/>
      <c r="E6" s="5"/>
    </row>
    <row r="7" ht="40" customHeight="1" spans="1:5" x14ac:dyDescent="0.25">
      <c r="A7" s="5"/>
      <c r="B7" s="5"/>
      <c r="C7" s="5"/>
      <c r="D7" s="5"/>
      <c r="E7" s="5"/>
    </row>
    <row r="8" ht="40" customHeight="1" spans="1:5" x14ac:dyDescent="0.25">
      <c r="A8" s="5"/>
      <c r="B8" s="5"/>
      <c r="C8" s="5"/>
      <c r="D8" s="5"/>
      <c r="E8" s="5"/>
    </row>
    <row r="9" ht="40" customHeight="1" spans="1:5" x14ac:dyDescent="0.25">
      <c r="A9" s="5"/>
      <c r="B9" s="5"/>
      <c r="C9" s="5"/>
      <c r="D9" s="5"/>
      <c r="E9" s="5"/>
    </row>
    <row r="10" ht="40" customHeight="1" spans="1:5" x14ac:dyDescent="0.25">
      <c r="A10" s="5"/>
      <c r="B10" s="5"/>
      <c r="C10" s="5"/>
      <c r="D10" s="5"/>
      <c r="E10" s="5"/>
    </row>
    <row r="12" ht="40" customHeight="1" spans="1:2" x14ac:dyDescent="0.25">
      <c r="A12" s="2" t="s">
        <v>1</v>
      </c>
      <c r="B12" s="2" t="s">
        <v>2</v>
      </c>
    </row>
    <row r="13" ht="30" customHeight="1" spans="1:5" x14ac:dyDescent="0.25">
      <c r="A13" s="3" t="s">
        <v>35</v>
      </c>
      <c r="B13" s="4"/>
      <c r="C13" s="4"/>
      <c r="D13" s="4"/>
      <c r="E13" s="4"/>
    </row>
    <row r="14" ht="30" customHeight="1" spans="1:5" x14ac:dyDescent="0.25">
      <c r="A14" s="3" t="s">
        <v>36</v>
      </c>
      <c r="B14" s="4"/>
      <c r="C14" s="4"/>
      <c r="D14" s="4"/>
      <c r="E14" s="4"/>
    </row>
    <row r="15" ht="30" customHeight="1" spans="1:5" x14ac:dyDescent="0.25">
      <c r="A15" s="3" t="s">
        <v>37</v>
      </c>
      <c r="B15" s="4"/>
      <c r="C15" s="4"/>
      <c r="D15" s="4"/>
      <c r="E15" s="4"/>
    </row>
    <row r="16" ht="30" customHeight="1" spans="1:5" x14ac:dyDescent="0.25">
      <c r="A16" s="3" t="s">
        <v>38</v>
      </c>
      <c r="B16" s="4"/>
      <c r="C16" s="4"/>
      <c r="D16" s="4"/>
      <c r="E16" s="4"/>
    </row>
    <row r="17" ht="30" customHeight="1" spans="1:5" x14ac:dyDescent="0.25">
      <c r="A17" s="3" t="s">
        <v>39</v>
      </c>
      <c r="B17" s="4"/>
      <c r="C17" s="4"/>
      <c r="D17" s="4"/>
      <c r="E17" s="4"/>
    </row>
    <row r="18" ht="30" customHeight="1" spans="1:5" x14ac:dyDescent="0.25">
      <c r="A18" s="3" t="s">
        <v>40</v>
      </c>
      <c r="B18" s="4"/>
      <c r="C18" s="4"/>
      <c r="D18" s="4"/>
      <c r="E18" s="4"/>
    </row>
    <row r="19" ht="30" customHeight="1" spans="1:5" x14ac:dyDescent="0.25">
      <c r="A19" s="3" t="s">
        <v>41</v>
      </c>
      <c r="B19" s="4"/>
      <c r="C19" s="4"/>
      <c r="D19" s="4"/>
      <c r="E19" s="4"/>
    </row>
    <row r="20" ht="30" customHeight="1" spans="1:5" x14ac:dyDescent="0.25">
      <c r="A20" s="3" t="s">
        <v>42</v>
      </c>
      <c r="B20" s="4"/>
      <c r="C20" s="4"/>
      <c r="D20" s="4"/>
      <c r="E20" s="4"/>
    </row>
    <row r="21" ht="30" customHeight="1" spans="1:5" x14ac:dyDescent="0.25">
      <c r="A21" s="3" t="s">
        <v>16</v>
      </c>
      <c r="B21" s="4"/>
      <c r="C21" s="4"/>
      <c r="D21" s="4"/>
      <c r="E21" s="4"/>
    </row>
    <row r="23" ht="32" customHeight="1" spans="1:5" x14ac:dyDescent="0.25">
      <c r="A23" s="3" t="s">
        <v>43</v>
      </c>
      <c r="B23" s="3"/>
      <c r="C23" s="3"/>
      <c r="D23" s="3"/>
      <c r="E23" s="3"/>
    </row>
  </sheetData>
  <mergeCells count="10"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A23:E23"/>
  </mergeCells>
  <pageMargins left="0.3" right="0.3" top="0.4" bottom="0.4" header="0.15" footer="0.15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8"/>
  <sheetViews>
    <sheetView workbookViewId="0" showGridLines="0">
      <pane xSplit="2" ySplit="5" topLeftCell="C6" activePane="bottomRight" state="frozen"/>
      <selection pane="bottomRight"/>
    </sheetView>
  </sheetViews>
  <sheetFormatPr defaultRowHeight="23" outlineLevelRow="0" outlineLevelCol="0" x14ac:dyDescent="55" customHeight="1"/>
  <cols>
    <col min="1" max="1" width="23" customWidth="1"/>
    <col min="2" max="2" width="24" customWidth="1"/>
    <col min="3" max="3" width="22" customWidth="1"/>
    <col min="4" max="4" width="16" customWidth="1"/>
    <col min="5" max="8" width="19" customWidth="1"/>
    <col min="9" max="9" width="24" customWidth="1"/>
    <col min="10" max="10" width="19" customWidth="1"/>
  </cols>
  <sheetData>
    <row r="2" ht="29" customHeight="1" spans="1:1" x14ac:dyDescent="0.25">
      <c r="A2" s="1" t="s">
        <v>44</v>
      </c>
    </row>
    <row r="5" ht="40" customHeight="1" spans="1:9" x14ac:dyDescent="0.25">
      <c r="A5" s="2" t="s">
        <v>45</v>
      </c>
      <c r="B5" s="2" t="s">
        <v>30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31</v>
      </c>
    </row>
    <row r="6" spans="1:9" x14ac:dyDescent="0.25">
      <c r="A6" s="4"/>
      <c r="B6" s="4"/>
      <c r="C6" s="4"/>
      <c r="D6" s="4"/>
      <c r="E6" s="6"/>
      <c r="F6" s="6"/>
      <c r="G6" s="6"/>
      <c r="H6" s="7" t="str">
        <f>IF(COUNT(E6:G6)=3,IF(G6=0,"",E6*F6/G6),"")</f>
        <v/>
      </c>
      <c r="I6" s="4"/>
    </row>
    <row r="7" spans="1:9" x14ac:dyDescent="0.25">
      <c r="A7" s="4"/>
      <c r="B7" s="4"/>
      <c r="C7" s="4"/>
      <c r="D7" s="4"/>
      <c r="E7" s="6"/>
      <c r="F7" s="6"/>
      <c r="G7" s="6"/>
      <c r="H7" s="7" t="str">
        <f>IF(COUNT(E7:G7)=3,IF(G7=0,"",E7*F7/G7),"")</f>
        <v/>
      </c>
      <c r="I7" s="4"/>
    </row>
    <row r="8" spans="1:9" x14ac:dyDescent="0.25">
      <c r="A8" s="4"/>
      <c r="B8" s="4"/>
      <c r="C8" s="4"/>
      <c r="D8" s="4"/>
      <c r="E8" s="6"/>
      <c r="F8" s="6"/>
      <c r="G8" s="6"/>
      <c r="H8" s="7" t="str">
        <f>IF(COUNT(E8:G8)=3,IF(G8=0,"",E8*F8/G8),"")</f>
        <v/>
      </c>
      <c r="I8" s="4"/>
    </row>
    <row r="12" ht="40" customHeight="1" spans="1:10" x14ac:dyDescent="0.25">
      <c r="A12" s="2" t="s">
        <v>30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2" t="s">
        <v>57</v>
      </c>
      <c r="H12" s="2" t="s">
        <v>58</v>
      </c>
      <c r="I12" s="2" t="s">
        <v>59</v>
      </c>
      <c r="J12" s="2" t="s">
        <v>60</v>
      </c>
    </row>
    <row r="13" spans="1:10" x14ac:dyDescent="0.25">
      <c r="A13" s="8" t="str">
        <f>IF(B6="","",B6)</f>
        <v/>
      </c>
      <c r="B13" s="9"/>
      <c r="C13" s="9"/>
      <c r="D13" s="9"/>
      <c r="E13" s="9"/>
      <c r="F13" s="9"/>
      <c r="G13" s="10" t="str">
        <f>IF(COUNT(B13:C13)=2,ROUND(B13*C13,2),"")</f>
        <v/>
      </c>
      <c r="H13" s="10" t="str">
        <f>IF(COUNT(B13,D13)=2,ROUND(B13*D13,2),"")</f>
        <v/>
      </c>
      <c r="I13" s="10" t="str">
        <f>IF(COUNT(E13,G13)=2,ROUND(E13-G13,2),"")</f>
        <v/>
      </c>
      <c r="J13" s="10" t="str">
        <f>IF(COUNT(F13,H13)=2,ROUND(F13-H13,2),"")</f>
        <v/>
      </c>
    </row>
    <row r="14" spans="1:10" x14ac:dyDescent="0.25">
      <c r="A14" s="8" t="str">
        <f>IF(B7="","",B7)</f>
        <v/>
      </c>
      <c r="B14" s="9"/>
      <c r="C14" s="9"/>
      <c r="D14" s="9"/>
      <c r="E14" s="9"/>
      <c r="F14" s="9"/>
      <c r="G14" s="10" t="str">
        <f>IF(COUNT(B14:C14)=2,ROUND(B14*C14,2),"")</f>
        <v/>
      </c>
      <c r="H14" s="10" t="str">
        <f>IF(COUNT(B14,D14)=2,ROUND(B14*D14,2),"")</f>
        <v/>
      </c>
      <c r="I14" s="10" t="str">
        <f>IF(COUNT(E14,G14)=2,ROUND(E14-G14,2),"")</f>
        <v/>
      </c>
      <c r="J14" s="10" t="str">
        <f>IF(COUNT(F14,H14)=2,ROUND(F14-H14,2),"")</f>
        <v/>
      </c>
    </row>
    <row r="15" spans="1:10" x14ac:dyDescent="0.25">
      <c r="A15" s="8" t="str">
        <f>IF(B8="","",B8)</f>
        <v/>
      </c>
      <c r="B15" s="9"/>
      <c r="C15" s="9"/>
      <c r="D15" s="9"/>
      <c r="E15" s="9"/>
      <c r="F15" s="9"/>
      <c r="G15" s="10" t="str">
        <f>IF(COUNT(B15:C15)=2,ROUND(B15*C15,2),"")</f>
        <v/>
      </c>
      <c r="H15" s="10" t="str">
        <f>IF(COUNT(B15,D15)=2,ROUND(B15*D15,2),"")</f>
        <v/>
      </c>
      <c r="I15" s="10" t="str">
        <f>IF(COUNT(E15,G15)=2,ROUND(E15-G15,2),"")</f>
        <v/>
      </c>
      <c r="J15" s="10" t="str">
        <f>IF(COUNT(F15,H15)=2,ROUND(F15-H15,2),"")</f>
        <v/>
      </c>
    </row>
    <row r="18" ht="40" customHeight="1" spans="1:9" x14ac:dyDescent="0.25">
      <c r="A18" s="2" t="s">
        <v>46</v>
      </c>
      <c r="B18" s="2" t="s">
        <v>51</v>
      </c>
      <c r="C18" s="2" t="s">
        <v>47</v>
      </c>
      <c r="D18" s="2" t="s">
        <v>55</v>
      </c>
      <c r="E18" s="2" t="s">
        <v>56</v>
      </c>
      <c r="F18" s="2" t="s">
        <v>61</v>
      </c>
      <c r="G18" s="2" t="s">
        <v>62</v>
      </c>
      <c r="H18" s="2" t="s">
        <v>63</v>
      </c>
      <c r="I18" s="2" t="s">
        <v>64</v>
      </c>
    </row>
    <row r="19" spans="1:9" x14ac:dyDescent="0.25">
      <c r="A19" s="8" t="str">
        <f>IF(C6="","",C6)</f>
        <v/>
      </c>
      <c r="B19" s="7" t="str">
        <f>IF(COUNT(H6)=1,H6,"")</f>
        <v/>
      </c>
      <c r="C19" s="8" t="str">
        <f>IF(D6="","",D6)</f>
        <v/>
      </c>
      <c r="D19" s="10" t="str">
        <f>IF(COUNT(E13)=1,E13,"")</f>
        <v/>
      </c>
      <c r="E19" s="10" t="str">
        <f>IF(COUNT(F13)=1,F13,"")</f>
        <v/>
      </c>
      <c r="F19" s="10" t="str">
        <f>IF(COUNT(B19,D19)=2,ROUND(B19*D19,2),"")</f>
        <v/>
      </c>
      <c r="G19" s="10" t="str">
        <f>IF(COUNT(B19,E19)=2,ROUND(B19*E19,2),"")</f>
        <v/>
      </c>
      <c r="H19" s="10" t="str">
        <f>IF(COUNT(F19:G19)=2,ROUND(G19-F19,2),"")</f>
        <v/>
      </c>
      <c r="I19" s="11" t="str">
        <f>IF(COUNT(F19:G19)=2,IF(F19=0,"процент не определён",G19/F19-1),"")</f>
        <v/>
      </c>
    </row>
    <row r="20" spans="1:9" x14ac:dyDescent="0.25">
      <c r="A20" s="8" t="str">
        <f>IF(C7="","",C7)</f>
        <v/>
      </c>
      <c r="B20" s="7" t="str">
        <f>IF(COUNT(H7)=1,H7,"")</f>
        <v/>
      </c>
      <c r="C20" s="8" t="str">
        <f>IF(D7="","",D7)</f>
        <v/>
      </c>
      <c r="D20" s="10" t="str">
        <f>IF(COUNT(E14)=1,E14,"")</f>
        <v/>
      </c>
      <c r="E20" s="10" t="str">
        <f>IF(COUNT(F14)=1,F14,"")</f>
        <v/>
      </c>
      <c r="F20" s="10" t="str">
        <f>IF(COUNT(B20,D20)=2,ROUND(B20*D20,2),"")</f>
        <v/>
      </c>
      <c r="G20" s="10" t="str">
        <f>IF(COUNT(B20,E20)=2,ROUND(B20*E20,2),"")</f>
        <v/>
      </c>
      <c r="H20" s="10" t="str">
        <f>IF(COUNT(F20:G20)=2,ROUND(G20-F20,2),"")</f>
        <v/>
      </c>
      <c r="I20" s="11" t="str">
        <f>IF(COUNT(F20:G20)=2,IF(F20=0,"процент не определён",G20/F20-1),"")</f>
        <v/>
      </c>
    </row>
    <row r="21" spans="1:9" x14ac:dyDescent="0.25">
      <c r="A21" s="8" t="str">
        <f>IF(C8="","",C8)</f>
        <v/>
      </c>
      <c r="B21" s="7" t="str">
        <f>IF(COUNT(H8)=1,H8,"")</f>
        <v/>
      </c>
      <c r="C21" s="8" t="str">
        <f>IF(D8="","",D8)</f>
        <v/>
      </c>
      <c r="D21" s="10" t="str">
        <f>IF(COUNT(E15)=1,E15,"")</f>
        <v/>
      </c>
      <c r="E21" s="10" t="str">
        <f>IF(COUNT(F15)=1,F15,"")</f>
        <v/>
      </c>
      <c r="F21" s="10" t="str">
        <f>IF(COUNT(B21,D21)=2,ROUND(B21*D21,2),"")</f>
        <v/>
      </c>
      <c r="G21" s="10" t="str">
        <f>IF(COUNT(B21,E21)=2,ROUND(B21*E21,2),"")</f>
        <v/>
      </c>
      <c r="H21" s="10" t="str">
        <f>IF(COUNT(F21:G21)=2,ROUND(G21-F21,2),"")</f>
        <v/>
      </c>
      <c r="I21" s="11" t="str">
        <f>IF(COUNT(F21:G21)=2,IF(F21=0,"процент не определён",G21/F21-1),"")</f>
        <v/>
      </c>
    </row>
    <row r="23" spans="1:9" x14ac:dyDescent="0.25">
      <c r="A23" s="12" t="s">
        <v>65</v>
      </c>
      <c r="B23" s="3"/>
      <c r="C23" s="3"/>
      <c r="D23" s="3"/>
      <c r="E23" s="3"/>
      <c r="F23" s="13" t="str">
        <f>IF(COUNT(F19:F21)=3,SUM(F19:F21),"")</f>
        <v/>
      </c>
      <c r="G23" s="13" t="str">
        <f>IF(COUNT(G19:G21)=3,SUM(G19:G21),"")</f>
        <v/>
      </c>
      <c r="H23" s="13" t="str">
        <f>IF(COUNT(H19:H21)=3,SUM(H19:H21),"")</f>
        <v/>
      </c>
      <c r="I23" s="14" t="str">
        <f>IF(COUNT(F23:G23)=2,IF(F23=0,"процент не определён",G23/F23-1),"")</f>
        <v/>
      </c>
    </row>
    <row r="25" ht="25" customHeight="1" spans="1:10" x14ac:dyDescent="0.25">
      <c r="A25" s="3" t="s">
        <v>66</v>
      </c>
      <c r="B25" s="3"/>
      <c r="C25" s="3"/>
      <c r="D25" s="3"/>
      <c r="E25" s="3"/>
      <c r="F25" s="3"/>
      <c r="G25" s="3"/>
      <c r="H25" s="3"/>
      <c r="I25" s="3"/>
      <c r="J25" s="3"/>
    </row>
    <row r="26" ht="25" customHeight="1" spans="1:10" x14ac:dyDescent="0.25">
      <c r="A26" s="3" t="s">
        <v>67</v>
      </c>
      <c r="B26" s="3"/>
      <c r="C26" s="3"/>
      <c r="D26" s="3"/>
      <c r="E26" s="3"/>
      <c r="F26" s="3"/>
      <c r="G26" s="3"/>
      <c r="H26" s="3"/>
      <c r="I26" s="3"/>
      <c r="J26" s="3"/>
    </row>
    <row r="27" ht="25" customHeight="1" spans="1:10" x14ac:dyDescent="0.25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</row>
    <row r="28" ht="25" customHeight="1" spans="1:10" x14ac:dyDescent="0.25">
      <c r="A28" s="3" t="s">
        <v>69</v>
      </c>
      <c r="B28" s="3"/>
      <c r="C28" s="3"/>
      <c r="D28" s="3"/>
      <c r="E28" s="3"/>
      <c r="F28" s="3"/>
      <c r="G28" s="3"/>
      <c r="H28" s="3"/>
      <c r="I28" s="3"/>
      <c r="J28" s="3"/>
    </row>
  </sheetData>
  <mergeCells count="4">
    <mergeCell ref="A25:J25"/>
    <mergeCell ref="A26:J26"/>
    <mergeCell ref="A27:J27"/>
    <mergeCell ref="A28:J28"/>
  </mergeCells>
  <pageMargins left="0.3" right="0.3" top="0.4" bottom="0.4" header="0.15" footer="0.15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workbookViewId="0" showGridLines="0"/>
  </sheetViews>
  <sheetFormatPr defaultRowHeight="23" outlineLevelRow="0" outlineLevelCol="0" x14ac:dyDescent="55" customHeight="1"/>
  <cols>
    <col min="1" max="1" width="16" customWidth="1"/>
    <col min="2" max="2" width="47" customWidth="1"/>
    <col min="3" max="3" width="57" customWidth="1"/>
    <col min="4" max="4" width="78" customWidth="1"/>
    <col min="5" max="6" width="20" customWidth="1"/>
    <col min="7" max="7" width="58" customWidth="1"/>
  </cols>
  <sheetData>
    <row r="2" ht="29" customHeight="1" spans="1:1" x14ac:dyDescent="0.25">
      <c r="A2" s="1" t="s">
        <v>70</v>
      </c>
    </row>
    <row r="4" ht="40" customHeight="1" spans="1:7" x14ac:dyDescent="0.25">
      <c r="A4" s="2" t="s">
        <v>71</v>
      </c>
      <c r="B4" s="2" t="s">
        <v>72</v>
      </c>
      <c r="C4" s="2" t="s">
        <v>73</v>
      </c>
      <c r="D4" s="2" t="s">
        <v>42</v>
      </c>
      <c r="E4" s="2" t="s">
        <v>74</v>
      </c>
      <c r="F4" s="2" t="s">
        <v>16</v>
      </c>
      <c r="G4" s="2" t="s">
        <v>75</v>
      </c>
    </row>
    <row r="5" ht="76" customHeight="1" spans="1:7" x14ac:dyDescent="0.25">
      <c r="A5" s="3" t="s">
        <v>76</v>
      </c>
      <c r="B5" s="3" t="s">
        <v>77</v>
      </c>
      <c r="C5" s="3" t="s">
        <v>78</v>
      </c>
      <c r="D5" s="15" t="s">
        <v>79</v>
      </c>
      <c r="E5" s="16">
        <v>45321.5</v>
      </c>
      <c r="F5" s="16">
        <v>46302.5</v>
      </c>
      <c r="G5" s="3" t="s">
        <v>80</v>
      </c>
    </row>
    <row r="6" ht="76" customHeight="1" spans="1:7" x14ac:dyDescent="0.25">
      <c r="A6" s="3" t="s">
        <v>81</v>
      </c>
      <c r="B6" s="3" t="s">
        <v>82</v>
      </c>
      <c r="C6" s="3" t="s">
        <v>83</v>
      </c>
      <c r="D6" s="15" t="s">
        <v>84</v>
      </c>
      <c r="E6" s="16">
        <v>45730.5</v>
      </c>
      <c r="F6" s="16">
        <v>46302.5</v>
      </c>
      <c r="G6" s="3" t="s">
        <v>85</v>
      </c>
    </row>
    <row r="7" ht="76" customHeight="1" spans="1:7" x14ac:dyDescent="0.25">
      <c r="A7" s="3" t="s">
        <v>86</v>
      </c>
      <c r="B7" s="3" t="s">
        <v>87</v>
      </c>
      <c r="C7" s="3" t="s">
        <v>83</v>
      </c>
      <c r="D7" s="15" t="s">
        <v>88</v>
      </c>
      <c r="E7" s="16">
        <v>46056.5</v>
      </c>
      <c r="F7" s="16">
        <v>46302.5</v>
      </c>
      <c r="G7" s="3" t="s">
        <v>89</v>
      </c>
    </row>
    <row r="8" ht="76" customHeight="1" spans="1:7" x14ac:dyDescent="0.25">
      <c r="A8" s="3" t="s">
        <v>90</v>
      </c>
      <c r="B8" s="3" t="s">
        <v>91</v>
      </c>
      <c r="C8" s="3" t="s">
        <v>92</v>
      </c>
      <c r="D8" s="15" t="s">
        <v>93</v>
      </c>
      <c r="E8" s="16">
        <v>45930.5</v>
      </c>
      <c r="F8" s="16">
        <v>46302.5</v>
      </c>
      <c r="G8" s="3" t="s">
        <v>94</v>
      </c>
    </row>
    <row r="9" ht="76" customHeight="1" spans="1:4" x14ac:dyDescent="0.25">
      <c r="A9" s="3" t="s">
        <v>95</v>
      </c>
      <c r="B9" s="3"/>
      <c r="C9" s="3"/>
      <c r="D9" s="15"/>
    </row>
    <row r="11" ht="30" customHeight="1" spans="1:7" x14ac:dyDescent="0.25">
      <c r="A11" s="3" t="s">
        <v>96</v>
      </c>
      <c r="B11" s="3"/>
      <c r="C11" s="3"/>
      <c r="D11" s="3"/>
      <c r="E11" s="3"/>
      <c r="F11" s="3"/>
      <c r="G11" s="3"/>
    </row>
  </sheetData>
  <mergeCells count="1">
    <mergeCell ref="A11:G11"/>
  </mergeCells>
  <pageMargins left="0.3" right="0.3" top="0.4" bottom="0.4" header="0.15" footer="0.15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Выбор</vt:lpstr>
      <vt:lpstr>Сравнение ресурсов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2026-10-07T12:00:00Z</dcterms:created>
  <dcterms:modified xsi:type="dcterms:W3CDTF">2026-10-07T12:00:00Z</dcterms:modified>
</cp:coreProperties>
</file>