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_бланк" state="visible" r:id="rId5"/>
    <sheet sheetId="3" name="Пример" state="visible" r:id="rId6"/>
    <sheet sheetId="4" name="Нормы" state="visible" r:id="rId7"/>
  </sheets>
  <definedNames>
    <definedName name="_xlnm.Print_Area" localSheetId="0">'Инструкция'!$A1:$B26</definedName>
    <definedName name="_xlnm.Print_Area" localSheetId="1">'ВОР_бланк'!$A1:$L54</definedName>
    <definedName name="_xlnm.Print_Titles" localSheetId="1">'ВОР_бланк'!$5:$5</definedName>
    <definedName name="_xlnm.Print_Area" localSheetId="2">'Пример'!$A1:$K26</definedName>
    <definedName name="_xlnm.Print_Area" localSheetId="3">'Нормы'!$A1:$F34</definedName>
    <definedName name="_xlnm.Print_Titles" localSheetId="3">'Нормы'!$5:$5</definedName>
  </definedNames>
  <calcPr calcId="171027" fullCalcOnLoad="1"/>
</workbook>
</file>

<file path=xl/sharedStrings.xml><?xml version="1.0" encoding="utf-8"?>
<sst xmlns="http://schemas.openxmlformats.org/spreadsheetml/2006/main" count="708" uniqueCount="204">
  <si>
    <t>Испытание и промывка трубопроводов</t>
  </si>
  <si>
    <t>Поле</t>
  </si>
  <si>
    <t>Как пользоваться</t>
  </si>
  <si>
    <t>Назначение</t>
  </si>
  <si>
    <t>Учебный пример выбора двух испытательных позиций и проверки полимерного контура.</t>
  </si>
  <si>
    <t>Дата подготовки</t>
  </si>
  <si>
    <t>Регион расчёта</t>
  </si>
  <si>
    <t/>
  </si>
  <si>
    <t>Период цен</t>
  </si>
  <si>
    <t>Исходные данные</t>
  </si>
  <si>
    <t>Назначение сети, операция, среда, материал, обозначение диаметра и длина берутся из проекта и ведомости.</t>
  </si>
  <si>
    <t>Два раздела бланка</t>
  </si>
  <si>
    <t>В первой таблице вводятся объёмы. Во второй по тому же номеру записываются границы, монтажная норма, основание отдельной операции и решение сметчика.</t>
  </si>
  <si>
    <t>Цвет ячеек</t>
  </si>
  <si>
    <t>Светло-жёлтые ячейки предназначены для заполнения. Количество и контроль повторения рассчитываются формулами.</t>
  </si>
  <si>
    <t>Измеритель 100 м</t>
  </si>
  <si>
    <t>Количество равно длине в метрах, делённой на 100.</t>
  </si>
  <si>
    <t>Измеритель км</t>
  </si>
  <si>
    <t>Количество равно длине в метрах, делённой на 1000.</t>
  </si>
  <si>
    <t>Измеритель участок</t>
  </si>
  <si>
    <t>Количество равно отдельно заданному числу участков по схеме испытаний. Метры не участвуют в этой формуле.</t>
  </si>
  <si>
    <t>Измеритель м³</t>
  </si>
  <si>
    <t>Количество равно отдельно подтверждённому объёму воды. Не переносите сюда длину или число участков.</t>
  </si>
  <si>
    <t>Ремонтное наполнение</t>
  </si>
  <si>
    <t>Для ГЭСНр 65-02-012-01 исходным является объём здания по пункту 2.65.5, а не вода. Расчёт по измерителю 1000 м³ выполняют отдельно от таблицы объёмов воды.</t>
  </si>
  <si>
    <t>Пустые значения</t>
  </si>
  <si>
    <t>Пустой исходный объём оставляет количество пустым. Ноль является числом и даёт нулевое количество.</t>
  </si>
  <si>
    <t>Статус включено</t>
  </si>
  <si>
    <t>Испытание или промывка присутствует в составе монтажа. Повторную операцию проверяют по событию и границам.</t>
  </si>
  <si>
    <t>Статус отдельно</t>
  </si>
  <si>
    <t>Операция имеет самостоятельное основание и не повторяет предусмотренный комплекс. Решение записывает сметчик.</t>
  </si>
  <si>
    <t>Статус уточнить</t>
  </si>
  <si>
    <t>Недостаточно данных о технологии, границах, составе монтажа или измерителе.</t>
  </si>
  <si>
    <t>Ограничения</t>
  </si>
  <si>
    <t>Бланк не назначает норму автоматически, не рассчитывает текущую стоимость и не является исполнительным актом.</t>
  </si>
  <si>
    <t>Ресурсы примера</t>
  </si>
  <si>
    <t>Расход воды и установки определяется по ГЭСН для каждой группы диаметра. Нормативный расход воды не равен вместимости трубы.</t>
  </si>
  <si>
    <t>ФЕР в примере</t>
  </si>
  <si>
    <t>ФСНБ-2020, базисный уровень цен 2001 г. Прямые затраты без НР, СП и текущего пересчёта.</t>
  </si>
  <si>
    <t>Редакция сборника</t>
  </si>
  <si>
    <t>Перед применением норм укажите редакцию и источник во второй таблице бланка.</t>
  </si>
  <si>
    <t>Приказ об утверждении</t>
  </si>
  <si>
    <t>Приказ Минстроя России от 30.12.2021 № 1046/пр</t>
  </si>
  <si>
    <t>Ведомость испытания и промывки трубопроводов</t>
  </si>
  <si>
    <t>Объект:</t>
  </si>
  <si>
    <t>Проект / лист:</t>
  </si>
  <si>
    <t>№</t>
  </si>
  <si>
    <t>Назначение сети</t>
  </si>
  <si>
    <t>Операция</t>
  </si>
  <si>
    <t>Среда</t>
  </si>
  <si>
    <t>Материал</t>
  </si>
  <si>
    <t>Обозначение диаметра</t>
  </si>
  <si>
    <t>Диаметр, мм</t>
  </si>
  <si>
    <t>Длина, м</t>
  </si>
  <si>
    <t>Участки, шт</t>
  </si>
  <si>
    <t>Вода, м³</t>
  </si>
  <si>
    <t>Измеритель</t>
  </si>
  <si>
    <t>Количество</t>
  </si>
  <si>
    <t>Обоснование выбора по тем же номерам строк</t>
  </si>
  <si>
    <t>Система / границы</t>
  </si>
  <si>
    <t>Монтажный шифр</t>
  </si>
  <si>
    <t>Испытание включено</t>
  </si>
  <si>
    <t>Промывка включена</t>
  </si>
  <si>
    <t>Основание отдельной операции</t>
  </si>
  <si>
    <t>База</t>
  </si>
  <si>
    <t>Выбранный шифр</t>
  </si>
  <si>
    <t>Источник</t>
  </si>
  <si>
    <t>Решение сметчика</t>
  </si>
  <si>
    <t>Контроль повторения</t>
  </si>
  <si>
    <t>Составил:</t>
  </si>
  <si>
    <t>Проверил:</t>
  </si>
  <si>
    <t>Дата:</t>
  </si>
  <si>
    <t>Пример: две группы стали и полимерный контур</t>
  </si>
  <si>
    <t>Учебный пример, числа условные.</t>
  </si>
  <si>
    <t>Исходная строка ВОР</t>
  </si>
  <si>
    <t>Монтаж / испытание</t>
  </si>
  <si>
    <t>Установка на 100 м, маш.-ч</t>
  </si>
  <si>
    <t>Вода на 100 м, м³</t>
  </si>
  <si>
    <t>Установка, маш.-ч</t>
  </si>
  <si>
    <t>Решение</t>
  </si>
  <si>
    <t>Испытание внутренних стальных труб, номинальный диаметр 80 мм</t>
  </si>
  <si>
    <t>16-07-005-02</t>
  </si>
  <si>
    <t>100 м</t>
  </si>
  <si>
    <t>Отдельно</t>
  </si>
  <si>
    <t>Испытание внутренних стальных труб, номинальный диаметр 150 мм</t>
  </si>
  <si>
    <t>16-07-005-03</t>
  </si>
  <si>
    <t>Монтаж многослойного полипропилена, наружный диаметр 25 мм</t>
  </si>
  <si>
    <t>16-04-005-02</t>
  </si>
  <si>
    <t>Ресурсы самостоятельных испытаний</t>
  </si>
  <si>
    <t>Нормативная вода не равна вместимости трубы. Полимерный контур не входит в сумму отдельного испытания.</t>
  </si>
  <si>
    <t>Позиция ФЕР, ФСНБ-2020</t>
  </si>
  <si>
    <t>ПЗ на единицу, руб.</t>
  </si>
  <si>
    <t>ПЗ строки, руб.</t>
  </si>
  <si>
    <t>ФЕР 16-07-005-02: базисный уровень цен 2001 г.</t>
  </si>
  <si>
    <t>ФЕР 16-07-005-03: базисный уровень цен 2001 г.</t>
  </si>
  <si>
    <t>Итого базисные прямые затраты, 2001 г.</t>
  </si>
  <si>
    <t>Без НР, СП и текущего пересчёта. Не является полной сметной стоимостью.</t>
  </si>
  <si>
    <t>Проверка наружной сети</t>
  </si>
  <si>
    <t>Исходное значение</t>
  </si>
  <si>
    <t>Промывка наружного водопровода: 180 м</t>
  </si>
  <si>
    <t>км</t>
  </si>
  <si>
    <t>Нагнетание и выдержка: один участок по схеме</t>
  </si>
  <si>
    <t>участок</t>
  </si>
  <si>
    <t>Наполнение: введите отдельно подтверждённый объём воды</t>
  </si>
  <si>
    <t>м³</t>
  </si>
  <si>
    <t>Нормы для проверки назначения и измерителя</t>
  </si>
  <si>
    <t>Шифр</t>
  </si>
  <si>
    <t>Наименование</t>
  </si>
  <si>
    <t>Операции и ограничения</t>
  </si>
  <si>
    <t>Справочник</t>
  </si>
  <si>
    <t>ФЕР</t>
  </si>
  <si>
    <t>Гидравлическое испытание трубопроводов систем отопления, водопровода и горячего водоснабжения диаметром: до 100 мм</t>
  </si>
  <si>
    <t>ФСНБ-2020, базисный уровень цен 2001 г. Только историческая иллюстрация прямых затрат.</t>
  </si>
  <si>
    <t>/spravochnik/fer/16-07-005/</t>
  </si>
  <si>
    <t>Гидравлическое испытание трубопроводов систем отопления, водопровода и горячего водоснабжения диаметром: до 200 мм</t>
  </si>
  <si>
    <t>ГЭСН</t>
  </si>
  <si>
    <t>16-02-001-03</t>
  </si>
  <si>
    <t>Прокладка трубопроводов отопления из стальных водогазопроводных неоцинкованных труб диаметром: 25 мм</t>
  </si>
  <si>
    <t>Промывка учтена. Испытание системы проверяют отдельно.</t>
  </si>
  <si>
    <t>/spravochnik/gesn-2022/16-02-001/</t>
  </si>
  <si>
    <t>Прокладка внутренних трубопроводов водоснабжения и отопления из многослойных полипропиленовых труб, из заранее собранных узлов, наружным диаметром: 25 мм</t>
  </si>
  <si>
    <t>Гидравлические испытания и промывка учтены в монтаже.</t>
  </si>
  <si>
    <t>/spravochnik/gesn-2022/16-04-005/</t>
  </si>
  <si>
    <t>16-04-007-03</t>
  </si>
  <si>
    <t>Прокладка трубопроводов водоснабжения и отопления из труб из сшитого полиэтилена из заранее собранных узлов, наружным диаметром: 25 мм</t>
  </si>
  <si>
    <t>Гидравлическое испытание и промывка учтены в монтаже.</t>
  </si>
  <si>
    <t>/spravochnik/gesn-2022/16-04-007/</t>
  </si>
  <si>
    <t>16-07-005-01</t>
  </si>
  <si>
    <t>Гидравлическое испытание трубопроводов систем отопления, водопровода и горячего водоснабжения диаметром: до 50 мм</t>
  </si>
  <si>
    <t>Осмотр, заглушки, манометр, наполнение, испытание, спуск и снятие устройств.</t>
  </si>
  <si>
    <t>/spravochnik/gesn-2022/16-07-005/</t>
  </si>
  <si>
    <t>16-07-005-04</t>
  </si>
  <si>
    <t>Гидравлическое испытание трубопроводов систем отопления, водопровода и горячего водоснабжения диаметром: до 400 мм</t>
  </si>
  <si>
    <t>16-07-006-01</t>
  </si>
  <si>
    <t>Заделка сальников при проходе труб через фундаменты или стены подвала диаметром: до 100 мм</t>
  </si>
  <si>
    <t>шт</t>
  </si>
  <si>
    <t>Заделка сальника, не испытание трубопровода.</t>
  </si>
  <si>
    <t>/spravochnik/gesn-2022/16-07-006/</t>
  </si>
  <si>
    <t>22-01-011-03</t>
  </si>
  <si>
    <t>Укладка стальных водопроводных труб с гидравлическим испытанием диаметром: 100 мм</t>
  </si>
  <si>
    <t>Испытание включено в укладку; проверьте среду.</t>
  </si>
  <si>
    <t>/spravochnik/gesn-2022/22-01-011/</t>
  </si>
  <si>
    <t>22-01-012-03</t>
  </si>
  <si>
    <t>Укладка стальных водопроводных труб с пневматическим испытанием диаметром: 100 мм</t>
  </si>
  <si>
    <t>/spravochnik/gesn-2022/22-01-012/</t>
  </si>
  <si>
    <t>22-01-021-03</t>
  </si>
  <si>
    <t>Укладка трубопроводов из полиэтиленовых труб диаметром: 110 мм</t>
  </si>
  <si>
    <t>Гидравлическое испытание учтено в монтаже.</t>
  </si>
  <si>
    <t>/spravochnik/gesn-2022/22-01-021/</t>
  </si>
  <si>
    <t>22-01-023-04</t>
  </si>
  <si>
    <t>Укладка полиэтиленовых труб диаметром: 110 мм</t>
  </si>
  <si>
    <t>Укладка и присыпка; отдельное испытание проверяют по технологии.</t>
  </si>
  <si>
    <t>/spravochnik/gesn-2022/22-01-023/</t>
  </si>
  <si>
    <t>22-01-025-01</t>
  </si>
  <si>
    <t>Нагнетание и выдержка под давлением при гидравлическом испытании полиэтиленового трубопровода диаметром: до 300 мм</t>
  </si>
  <si>
    <t>Нагнетание и выдержка; количество участков по схеме.</t>
  </si>
  <si>
    <t>/spravochnik/gesn-2022/22-01-025/</t>
  </si>
  <si>
    <t>22-01-025-02</t>
  </si>
  <si>
    <t>Нагнетание и выдержка под давлением при гидравлическом испытании полиэтиленового трубопровода диаметром: свыше 300 до 800 мм</t>
  </si>
  <si>
    <t>22-01-025-03</t>
  </si>
  <si>
    <t>Нагнетание и выдержка под давлением при гидравлическом испытании полиэтиленового трубопровода диаметром: свыше 800 до 1600 мм</t>
  </si>
  <si>
    <t>22-01-025-04</t>
  </si>
  <si>
    <t>Наполнение и спуск воды при гидравлическом испытании полиэтиленового трубопровода диаметром: до 400 мм</t>
  </si>
  <si>
    <t>Наполнение и спуск; объём воды задан отдельно.</t>
  </si>
  <si>
    <t>22-01-025-05</t>
  </si>
  <si>
    <t>Наполнение и спуск воды при гидравлическом испытании полиэтиленового трубопровода диаметром: свыше 400 до 700 мм</t>
  </si>
  <si>
    <t>22-01-025-06</t>
  </si>
  <si>
    <t>Наполнение и спуск воды при гидравлическом испытании полиэтиленового трубопровода диаметром: свыше 700 до 1000 мм</t>
  </si>
  <si>
    <t>22-01-025-07</t>
  </si>
  <si>
    <t>Наполнение и спуск воды при гидравлическом испытании полиэтиленового трубопровода диаметром: свыше 1000 до 1600 мм</t>
  </si>
  <si>
    <t>22-06-001-03</t>
  </si>
  <si>
    <t>Промывка с дезинфекцией трубопроводов диаметром: 100 мм</t>
  </si>
  <si>
    <t>Промывка, хлорирование и вторичная промывка.</t>
  </si>
  <si>
    <t>/spravochnik/gesn-2022/22-06-001/</t>
  </si>
  <si>
    <t>22-06-002-03</t>
  </si>
  <si>
    <t>Промывка без дезинфекции трубопроводов диаметром: 100 мм</t>
  </si>
  <si>
    <t>Промывка без хлорирования.</t>
  </si>
  <si>
    <t>/spravochnik/gesn-2022/22-06-002/</t>
  </si>
  <si>
    <t>24-01-050-20</t>
  </si>
  <si>
    <t>Пневматическое испытание изоляции стыков труб</t>
  </si>
  <si>
    <t>стык</t>
  </si>
  <si>
    <t>Испытание изоляции стыка, не полости трубы.</t>
  </si>
  <si>
    <t>/spravochnik/gesn-2022/24-01-050/</t>
  </si>
  <si>
    <t>24-01-053-04</t>
  </si>
  <si>
    <t>Промывка и гидравлическое испытание трубопроводов, изолированных пенополиуретаном (ППУ), диаметром: 108 мм</t>
  </si>
  <si>
    <t>Промывка, испытание, вторичное испытание и слив одним комплексом.</t>
  </si>
  <si>
    <t>/spravochnik/gesn-2022/24-01-053/</t>
  </si>
  <si>
    <t>24-01-054-09</t>
  </si>
  <si>
    <t>Гидравлическое испытание трубопровода из гибких полимерных армированных труб в изоляции из пенополиуретана (ППУ), диаметром: до 160 мм</t>
  </si>
  <si>
    <t>Сверьте отдельную операцию и измеритель.</t>
  </si>
  <si>
    <t>/spravochnik/gesn-2022/24-01-054/</t>
  </si>
  <si>
    <t>24-01-054-10</t>
  </si>
  <si>
    <t>Наполнение и спуск воды при гидравлических испытаниях трубопровода из гибких полимерных армированных труб в изоляции из пенополиуретана (ППУ), диаметром: до 50 мм</t>
  </si>
  <si>
    <t>ГЭСНр</t>
  </si>
  <si>
    <t>65-02-011-01</t>
  </si>
  <si>
    <t>Прочистка и промывка: радиаторов отопления весом до 80 кг внутри здания</t>
  </si>
  <si>
    <t>100 шт</t>
  </si>
  <si>
    <t>Промывка прибора со снятием и установкой. Не метры сети.</t>
  </si>
  <si>
    <t>/spravochnik/gesnr-2022/65-02-011/</t>
  </si>
  <si>
    <t>65-02-012-01</t>
  </si>
  <si>
    <t>Слив и наполнение водой системы отопления: без осмотра системы</t>
  </si>
  <si>
    <t>1000 м³</t>
  </si>
  <si>
    <t>Измеритель 1000 м³ объёма здания по пункту 2.65.5. Не физический объём воды.</t>
  </si>
  <si>
    <t>/spravochnik/gesnr-2022/65-02-012/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</si>
</sst>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4" x14ac:knownFonts="1">
    <font>
      <color theme="1"/>
      <family val="2"/>
      <scheme val="minor"/>
      <sz val="11"/>
      <name val="Calibri"/>
    </font>
    <font>
      <b/>
      <color rgb="49372C"/>
      <sz val="14"/>
      <name val="Arial"/>
    </font>
    <font>
      <b/>
      <color rgb="FFFFFF"/>
      <sz val="10"/>
      <name val="Arial"/>
    </font>
    <font>
      <color rgb="49372C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49372C"/>
      </patternFill>
    </fill>
    <fill>
      <patternFill patternType="solid">
        <fgColor rgb="FFF5DF"/>
      </patternFill>
    </fill>
  </fills>
  <borders count="2">
    <border>
      <left/>
      <right/>
      <top/>
      <bottom/>
      <diagonal/>
    </border>
    <border>
      <left/>
      <right/>
      <top/>
      <bottom style="hair">
        <color rgb="DCD4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0" borderId="1" xfId="0" applyFont="1" applyBorder="1" applyAlignment="1">
      <alignment horizontal="righ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4" fontId="0" fillId="3" borderId="0" xfId="0" applyNumberFormat="1" applyFill="1"/>
    <xf numFmtId="0" fontId="3" fillId="3" borderId="0" xfId="0" applyFont="1" applyFill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BE5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senoobraz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6"/>
  <sheetViews>
    <sheetView workbookViewId="0" showGridLines="0"/>
  </sheetViews>
  <sheetFormatPr defaultRowHeight="26" outlineLevelRow="0" outlineLevelCol="0" x14ac:dyDescent="55" customHeight="1"/>
  <cols>
    <col min="1" max="1" width="38" customWidth="1"/>
    <col min="2" max="2" width="110" customWidth="1"/>
  </cols>
  <sheetData>
    <row r="2" ht="24" customHeight="1" spans="1:1" x14ac:dyDescent="0.25">
      <c r="A2" s="1" t="s">
        <v>0</v>
      </c>
    </row>
    <row r="5" ht="42" customHeight="1" spans="1:2" x14ac:dyDescent="0.25">
      <c r="A5" s="2" t="s">
        <v>1</v>
      </c>
      <c r="B5" s="2" t="s">
        <v>2</v>
      </c>
    </row>
    <row r="6" ht="34" customHeight="1" spans="1:2" x14ac:dyDescent="0.25">
      <c r="A6" s="3" t="s">
        <v>3</v>
      </c>
      <c r="B6" s="3" t="s">
        <v>4</v>
      </c>
    </row>
    <row r="7" ht="34" customHeight="1" spans="1:2" x14ac:dyDescent="0.25">
      <c r="A7" s="3" t="s">
        <v>5</v>
      </c>
      <c r="B7" s="4">
        <v>46302</v>
      </c>
    </row>
    <row r="8" ht="34" customHeight="1" spans="1:2" x14ac:dyDescent="0.25">
      <c r="A8" s="3" t="s">
        <v>6</v>
      </c>
      <c r="B8" s="5" t="s">
        <v>7</v>
      </c>
    </row>
    <row r="9" ht="34" customHeight="1" spans="1:2" x14ac:dyDescent="0.25">
      <c r="A9" s="3" t="s">
        <v>8</v>
      </c>
      <c r="B9" s="5" t="s">
        <v>7</v>
      </c>
    </row>
    <row r="10" ht="34" customHeight="1" spans="1:2" x14ac:dyDescent="0.25">
      <c r="A10" s="3" t="s">
        <v>9</v>
      </c>
      <c r="B10" s="3" t="s">
        <v>10</v>
      </c>
    </row>
    <row r="11" ht="42" customHeight="1" spans="1:2" x14ac:dyDescent="0.25">
      <c r="A11" s="3" t="s">
        <v>11</v>
      </c>
      <c r="B11" s="3" t="s">
        <v>12</v>
      </c>
    </row>
    <row r="12" ht="34" customHeight="1" spans="1:2" x14ac:dyDescent="0.25">
      <c r="A12" s="3" t="s">
        <v>13</v>
      </c>
      <c r="B12" s="3" t="s">
        <v>14</v>
      </c>
    </row>
    <row r="13" ht="34" customHeight="1" spans="1:2" x14ac:dyDescent="0.25">
      <c r="A13" s="3" t="s">
        <v>15</v>
      </c>
      <c r="B13" s="3" t="s">
        <v>16</v>
      </c>
    </row>
    <row r="14" ht="34" customHeight="1" spans="1:2" x14ac:dyDescent="0.25">
      <c r="A14" s="3" t="s">
        <v>17</v>
      </c>
      <c r="B14" s="3" t="s">
        <v>18</v>
      </c>
    </row>
    <row r="15" ht="42" customHeight="1" spans="1:2" x14ac:dyDescent="0.25">
      <c r="A15" s="3" t="s">
        <v>19</v>
      </c>
      <c r="B15" s="3" t="s">
        <v>20</v>
      </c>
    </row>
    <row r="16" ht="34" customHeight="1" spans="1:2" x14ac:dyDescent="0.25">
      <c r="A16" s="3" t="s">
        <v>21</v>
      </c>
      <c r="B16" s="3" t="s">
        <v>22</v>
      </c>
    </row>
    <row r="17" ht="34" customHeight="1" spans="1:2" x14ac:dyDescent="0.25">
      <c r="A17" s="3" t="s">
        <v>23</v>
      </c>
      <c r="B17" s="3" t="s">
        <v>24</v>
      </c>
    </row>
    <row r="18" ht="34" customHeight="1" spans="1:2" x14ac:dyDescent="0.25">
      <c r="A18" s="3" t="s">
        <v>25</v>
      </c>
      <c r="B18" s="3" t="s">
        <v>26</v>
      </c>
    </row>
    <row r="19" ht="34" customHeight="1" spans="1:2" x14ac:dyDescent="0.25">
      <c r="A19" s="3" t="s">
        <v>27</v>
      </c>
      <c r="B19" s="3" t="s">
        <v>28</v>
      </c>
    </row>
    <row r="20" ht="34" customHeight="1" spans="1:2" x14ac:dyDescent="0.25">
      <c r="A20" s="3" t="s">
        <v>29</v>
      </c>
      <c r="B20" s="3" t="s">
        <v>30</v>
      </c>
    </row>
    <row r="21" ht="34" customHeight="1" spans="1:2" x14ac:dyDescent="0.25">
      <c r="A21" s="3" t="s">
        <v>31</v>
      </c>
      <c r="B21" s="3" t="s">
        <v>32</v>
      </c>
    </row>
    <row r="22" ht="34" customHeight="1" spans="1:2" x14ac:dyDescent="0.25">
      <c r="A22" s="3" t="s">
        <v>33</v>
      </c>
      <c r="B22" s="3" t="s">
        <v>34</v>
      </c>
    </row>
    <row r="23" ht="34" customHeight="1" spans="1:2" x14ac:dyDescent="0.25">
      <c r="A23" s="3" t="s">
        <v>35</v>
      </c>
      <c r="B23" s="3" t="s">
        <v>36</v>
      </c>
    </row>
    <row r="24" ht="34" customHeight="1" spans="1:2" x14ac:dyDescent="0.25">
      <c r="A24" s="3" t="s">
        <v>37</v>
      </c>
      <c r="B24" s="3" t="s">
        <v>38</v>
      </c>
    </row>
    <row r="25" ht="34" customHeight="1" spans="1:2" x14ac:dyDescent="0.25">
      <c r="A25" s="3" t="s">
        <v>39</v>
      </c>
      <c r="B25" s="3" t="s">
        <v>40</v>
      </c>
    </row>
    <row r="26" ht="34" customHeight="1" spans="1:2" x14ac:dyDescent="0.25">
      <c r="A26" s="3" t="s">
        <v>41</v>
      </c>
      <c r="B26" s="3" t="s">
        <v>42</v>
      </c>
    </row>
  </sheetData>
  <hyperlinks>
    <hyperlink ref="B26" r:id="rId1"/>
  </hyperlinks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3"/>
  <sheetViews>
    <sheetView workbookViewId="0" showGridLines="0">
      <pane xSplit="1" ySplit="5" topLeftCell="B6" activePane="bottomRight" state="frozen"/>
      <selection pane="bottomRight"/>
    </sheetView>
  </sheetViews>
  <sheetFormatPr defaultRowHeight="26" outlineLevelRow="0" outlineLevelCol="0" x14ac:dyDescent="55" customHeight="1"/>
  <cols>
    <col min="1" max="1" width="7" customWidth="1"/>
    <col min="2" max="2" width="22" customWidth="1"/>
    <col min="3" max="3" width="20" customWidth="1"/>
    <col min="4" max="4" width="14" customWidth="1"/>
    <col min="5" max="6" width="18" customWidth="1"/>
    <col min="7" max="9" width="12" customWidth="1"/>
    <col min="10" max="12" width="14" customWidth="1"/>
  </cols>
  <sheetData>
    <row r="2" ht="24" customHeight="1" spans="1:1" x14ac:dyDescent="0.25">
      <c r="A2" s="1" t="s">
        <v>43</v>
      </c>
    </row>
    <row r="3" spans="1:5" x14ac:dyDescent="0.25">
      <c r="A3" s="3" t="s">
        <v>44</v>
      </c>
      <c r="B3" s="5" t="s">
        <v>7</v>
      </c>
      <c r="D3" s="3" t="s">
        <v>45</v>
      </c>
      <c r="E3" s="6"/>
    </row>
    <row r="5" ht="42" customHeight="1" spans="1:12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54</v>
      </c>
      <c r="J5" s="2" t="s">
        <v>55</v>
      </c>
      <c r="K5" s="2" t="s">
        <v>56</v>
      </c>
      <c r="L5" s="2" t="s">
        <v>57</v>
      </c>
    </row>
    <row r="6" spans="1:12" x14ac:dyDescent="0.25">
      <c r="A6" s="7">
        <v>1</v>
      </c>
      <c r="B6" s="5" t="s">
        <v>7</v>
      </c>
      <c r="C6" s="5" t="s">
        <v>7</v>
      </c>
      <c r="D6" s="5" t="s">
        <v>7</v>
      </c>
      <c r="E6" s="5" t="s">
        <v>7</v>
      </c>
      <c r="F6" s="5" t="s">
        <v>7</v>
      </c>
      <c r="G6" s="8" t="s">
        <v>7</v>
      </c>
      <c r="H6" s="8" t="s">
        <v>7</v>
      </c>
      <c r="I6" s="9" t="s">
        <v>7</v>
      </c>
      <c r="J6" s="8" t="s">
        <v>7</v>
      </c>
      <c r="K6" s="5" t="s">
        <v>7</v>
      </c>
      <c r="L6" s="10" t="str">
        <f>IF(K6="100 м",IF(H6="","",H6/100),IF(K6="км",IF(H6="","",H6/1000),IF(K6="участок",IF(I6="","",I6),IF(K6="м³",IF(J6="","",J6),""))))</f>
        <v/>
      </c>
    </row>
    <row r="7" spans="1:12" x14ac:dyDescent="0.25">
      <c r="A7" s="7">
        <v>2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  <c r="G7" s="8" t="s">
        <v>7</v>
      </c>
      <c r="H7" s="8" t="s">
        <v>7</v>
      </c>
      <c r="I7" s="9" t="s">
        <v>7</v>
      </c>
      <c r="J7" s="8" t="s">
        <v>7</v>
      </c>
      <c r="K7" s="5" t="s">
        <v>7</v>
      </c>
      <c r="L7" s="10" t="str">
        <f>IF(K7="100 м",IF(H7="","",H7/100),IF(K7="км",IF(H7="","",H7/1000),IF(K7="участок",IF(I7="","",I7),IF(K7="м³",IF(J7="","",J7),""))))</f>
        <v/>
      </c>
    </row>
    <row r="8" spans="1:12" x14ac:dyDescent="0.25">
      <c r="A8" s="7">
        <v>3</v>
      </c>
      <c r="B8" s="5" t="s">
        <v>7</v>
      </c>
      <c r="C8" s="5" t="s">
        <v>7</v>
      </c>
      <c r="D8" s="5" t="s">
        <v>7</v>
      </c>
      <c r="E8" s="5" t="s">
        <v>7</v>
      </c>
      <c r="F8" s="5" t="s">
        <v>7</v>
      </c>
      <c r="G8" s="8" t="s">
        <v>7</v>
      </c>
      <c r="H8" s="8" t="s">
        <v>7</v>
      </c>
      <c r="I8" s="9" t="s">
        <v>7</v>
      </c>
      <c r="J8" s="8" t="s">
        <v>7</v>
      </c>
      <c r="K8" s="5" t="s">
        <v>7</v>
      </c>
      <c r="L8" s="10" t="str">
        <f>IF(K8="100 м",IF(H8="","",H8/100),IF(K8="км",IF(H8="","",H8/1000),IF(K8="участок",IF(I8="","",I8),IF(K8="м³",IF(J8="","",J8),""))))</f>
        <v/>
      </c>
    </row>
    <row r="9" spans="1:12" x14ac:dyDescent="0.25">
      <c r="A9" s="7">
        <v>4</v>
      </c>
      <c r="B9" s="5" t="s">
        <v>7</v>
      </c>
      <c r="C9" s="5" t="s">
        <v>7</v>
      </c>
      <c r="D9" s="5" t="s">
        <v>7</v>
      </c>
      <c r="E9" s="5" t="s">
        <v>7</v>
      </c>
      <c r="F9" s="5" t="s">
        <v>7</v>
      </c>
      <c r="G9" s="8" t="s">
        <v>7</v>
      </c>
      <c r="H9" s="8" t="s">
        <v>7</v>
      </c>
      <c r="I9" s="9" t="s">
        <v>7</v>
      </c>
      <c r="J9" s="8" t="s">
        <v>7</v>
      </c>
      <c r="K9" s="5" t="s">
        <v>7</v>
      </c>
      <c r="L9" s="10" t="str">
        <f>IF(K9="100 м",IF(H9="","",H9/100),IF(K9="км",IF(H9="","",H9/1000),IF(K9="участок",IF(I9="","",I9),IF(K9="м³",IF(J9="","",J9),""))))</f>
        <v/>
      </c>
    </row>
    <row r="10" spans="1:12" x14ac:dyDescent="0.25">
      <c r="A10" s="7">
        <v>5</v>
      </c>
      <c r="B10" s="5" t="s">
        <v>7</v>
      </c>
      <c r="C10" s="5" t="s">
        <v>7</v>
      </c>
      <c r="D10" s="5" t="s">
        <v>7</v>
      </c>
      <c r="E10" s="5" t="s">
        <v>7</v>
      </c>
      <c r="F10" s="5" t="s">
        <v>7</v>
      </c>
      <c r="G10" s="8" t="s">
        <v>7</v>
      </c>
      <c r="H10" s="8" t="s">
        <v>7</v>
      </c>
      <c r="I10" s="9" t="s">
        <v>7</v>
      </c>
      <c r="J10" s="8" t="s">
        <v>7</v>
      </c>
      <c r="K10" s="5" t="s">
        <v>7</v>
      </c>
      <c r="L10" s="10" t="str">
        <f>IF(K10="100 м",IF(H10="","",H10/100),IF(K10="км",IF(H10="","",H10/1000),IF(K10="участок",IF(I10="","",I10),IF(K10="м³",IF(J10="","",J10),""))))</f>
        <v/>
      </c>
    </row>
    <row r="11" spans="1:12" x14ac:dyDescent="0.25">
      <c r="A11" s="7">
        <v>6</v>
      </c>
      <c r="B11" s="5" t="s">
        <v>7</v>
      </c>
      <c r="C11" s="5" t="s">
        <v>7</v>
      </c>
      <c r="D11" s="5" t="s">
        <v>7</v>
      </c>
      <c r="E11" s="5" t="s">
        <v>7</v>
      </c>
      <c r="F11" s="5" t="s">
        <v>7</v>
      </c>
      <c r="G11" s="8" t="s">
        <v>7</v>
      </c>
      <c r="H11" s="8" t="s">
        <v>7</v>
      </c>
      <c r="I11" s="9" t="s">
        <v>7</v>
      </c>
      <c r="J11" s="8" t="s">
        <v>7</v>
      </c>
      <c r="K11" s="5" t="s">
        <v>7</v>
      </c>
      <c r="L11" s="10" t="str">
        <f>IF(K11="100 м",IF(H11="","",H11/100),IF(K11="км",IF(H11="","",H11/1000),IF(K11="участок",IF(I11="","",I11),IF(K11="м³",IF(J11="","",J11),""))))</f>
        <v/>
      </c>
    </row>
    <row r="12" spans="1:12" x14ac:dyDescent="0.25">
      <c r="A12" s="7">
        <v>7</v>
      </c>
      <c r="B12" s="5" t="s">
        <v>7</v>
      </c>
      <c r="C12" s="5" t="s">
        <v>7</v>
      </c>
      <c r="D12" s="5" t="s">
        <v>7</v>
      </c>
      <c r="E12" s="5" t="s">
        <v>7</v>
      </c>
      <c r="F12" s="5" t="s">
        <v>7</v>
      </c>
      <c r="G12" s="8" t="s">
        <v>7</v>
      </c>
      <c r="H12" s="8" t="s">
        <v>7</v>
      </c>
      <c r="I12" s="9" t="s">
        <v>7</v>
      </c>
      <c r="J12" s="8" t="s">
        <v>7</v>
      </c>
      <c r="K12" s="5" t="s">
        <v>7</v>
      </c>
      <c r="L12" s="10" t="str">
        <f>IF(K12="100 м",IF(H12="","",H12/100),IF(K12="км",IF(H12="","",H12/1000),IF(K12="участок",IF(I12="","",I12),IF(K12="м³",IF(J12="","",J12),""))))</f>
        <v/>
      </c>
    </row>
    <row r="13" spans="1:12" x14ac:dyDescent="0.25">
      <c r="A13" s="7">
        <v>8</v>
      </c>
      <c r="B13" s="5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8" t="s">
        <v>7</v>
      </c>
      <c r="H13" s="8" t="s">
        <v>7</v>
      </c>
      <c r="I13" s="9" t="s">
        <v>7</v>
      </c>
      <c r="J13" s="8" t="s">
        <v>7</v>
      </c>
      <c r="K13" s="5" t="s">
        <v>7</v>
      </c>
      <c r="L13" s="10" t="str">
        <f>IF(K13="100 м",IF(H13="","",H13/100),IF(K13="км",IF(H13="","",H13/1000),IF(K13="участок",IF(I13="","",I13),IF(K13="м³",IF(J13="","",J13),""))))</f>
        <v/>
      </c>
    </row>
    <row r="14" spans="1:12" x14ac:dyDescent="0.25">
      <c r="A14" s="7">
        <v>9</v>
      </c>
      <c r="B14" s="5" t="s">
        <v>7</v>
      </c>
      <c r="C14" s="5" t="s">
        <v>7</v>
      </c>
      <c r="D14" s="5" t="s">
        <v>7</v>
      </c>
      <c r="E14" s="5" t="s">
        <v>7</v>
      </c>
      <c r="F14" s="5" t="s">
        <v>7</v>
      </c>
      <c r="G14" s="8" t="s">
        <v>7</v>
      </c>
      <c r="H14" s="8" t="s">
        <v>7</v>
      </c>
      <c r="I14" s="9" t="s">
        <v>7</v>
      </c>
      <c r="J14" s="8" t="s">
        <v>7</v>
      </c>
      <c r="K14" s="5" t="s">
        <v>7</v>
      </c>
      <c r="L14" s="10" t="str">
        <f>IF(K14="100 м",IF(H14="","",H14/100),IF(K14="км",IF(H14="","",H14/1000),IF(K14="участок",IF(I14="","",I14),IF(K14="м³",IF(J14="","",J14),""))))</f>
        <v/>
      </c>
    </row>
    <row r="15" spans="1:12" x14ac:dyDescent="0.25">
      <c r="A15" s="7">
        <v>10</v>
      </c>
      <c r="B15" s="5" t="s">
        <v>7</v>
      </c>
      <c r="C15" s="5" t="s">
        <v>7</v>
      </c>
      <c r="D15" s="5" t="s">
        <v>7</v>
      </c>
      <c r="E15" s="5" t="s">
        <v>7</v>
      </c>
      <c r="F15" s="5" t="s">
        <v>7</v>
      </c>
      <c r="G15" s="8" t="s">
        <v>7</v>
      </c>
      <c r="H15" s="8" t="s">
        <v>7</v>
      </c>
      <c r="I15" s="9" t="s">
        <v>7</v>
      </c>
      <c r="J15" s="8" t="s">
        <v>7</v>
      </c>
      <c r="K15" s="5" t="s">
        <v>7</v>
      </c>
      <c r="L15" s="10" t="str">
        <f>IF(K15="100 м",IF(H15="","",H15/100),IF(K15="км",IF(H15="","",H15/1000),IF(K15="участок",IF(I15="","",I15),IF(K15="м³",IF(J15="","",J15),""))))</f>
        <v/>
      </c>
    </row>
    <row r="16" spans="1:12" x14ac:dyDescent="0.25">
      <c r="A16" s="7">
        <v>11</v>
      </c>
      <c r="B16" s="5" t="s">
        <v>7</v>
      </c>
      <c r="C16" s="5" t="s">
        <v>7</v>
      </c>
      <c r="D16" s="5" t="s">
        <v>7</v>
      </c>
      <c r="E16" s="5" t="s">
        <v>7</v>
      </c>
      <c r="F16" s="5" t="s">
        <v>7</v>
      </c>
      <c r="G16" s="8" t="s">
        <v>7</v>
      </c>
      <c r="H16" s="8" t="s">
        <v>7</v>
      </c>
      <c r="I16" s="9" t="s">
        <v>7</v>
      </c>
      <c r="J16" s="8" t="s">
        <v>7</v>
      </c>
      <c r="K16" s="5" t="s">
        <v>7</v>
      </c>
      <c r="L16" s="10" t="str">
        <f>IF(K16="100 м",IF(H16="","",H16/100),IF(K16="км",IF(H16="","",H16/1000),IF(K16="участок",IF(I16="","",I16),IF(K16="м³",IF(J16="","",J16),""))))</f>
        <v/>
      </c>
    </row>
    <row r="17" spans="1:12" x14ac:dyDescent="0.25">
      <c r="A17" s="7">
        <v>12</v>
      </c>
      <c r="B17" s="5" t="s">
        <v>7</v>
      </c>
      <c r="C17" s="5" t="s">
        <v>7</v>
      </c>
      <c r="D17" s="5" t="s">
        <v>7</v>
      </c>
      <c r="E17" s="5" t="s">
        <v>7</v>
      </c>
      <c r="F17" s="5" t="s">
        <v>7</v>
      </c>
      <c r="G17" s="8" t="s">
        <v>7</v>
      </c>
      <c r="H17" s="8" t="s">
        <v>7</v>
      </c>
      <c r="I17" s="9" t="s">
        <v>7</v>
      </c>
      <c r="J17" s="8" t="s">
        <v>7</v>
      </c>
      <c r="K17" s="5" t="s">
        <v>7</v>
      </c>
      <c r="L17" s="10" t="str">
        <f>IF(K17="100 м",IF(H17="","",H17/100),IF(K17="км",IF(H17="","",H17/1000),IF(K17="участок",IF(I17="","",I17),IF(K17="м³",IF(J17="","",J17),""))))</f>
        <v/>
      </c>
    </row>
    <row r="18" spans="1:12" x14ac:dyDescent="0.25">
      <c r="A18" s="7">
        <v>13</v>
      </c>
      <c r="B18" s="5" t="s">
        <v>7</v>
      </c>
      <c r="C18" s="5" t="s">
        <v>7</v>
      </c>
      <c r="D18" s="5" t="s">
        <v>7</v>
      </c>
      <c r="E18" s="5" t="s">
        <v>7</v>
      </c>
      <c r="F18" s="5" t="s">
        <v>7</v>
      </c>
      <c r="G18" s="8" t="s">
        <v>7</v>
      </c>
      <c r="H18" s="8" t="s">
        <v>7</v>
      </c>
      <c r="I18" s="9" t="s">
        <v>7</v>
      </c>
      <c r="J18" s="8" t="s">
        <v>7</v>
      </c>
      <c r="K18" s="5" t="s">
        <v>7</v>
      </c>
      <c r="L18" s="10" t="str">
        <f>IF(K18="100 м",IF(H18="","",H18/100),IF(K18="км",IF(H18="","",H18/1000),IF(K18="участок",IF(I18="","",I18),IF(K18="м³",IF(J18="","",J18),""))))</f>
        <v/>
      </c>
    </row>
    <row r="19" spans="1:12" x14ac:dyDescent="0.25">
      <c r="A19" s="7">
        <v>14</v>
      </c>
      <c r="B19" s="5" t="s">
        <v>7</v>
      </c>
      <c r="C19" s="5" t="s">
        <v>7</v>
      </c>
      <c r="D19" s="5" t="s">
        <v>7</v>
      </c>
      <c r="E19" s="5" t="s">
        <v>7</v>
      </c>
      <c r="F19" s="5" t="s">
        <v>7</v>
      </c>
      <c r="G19" s="8" t="s">
        <v>7</v>
      </c>
      <c r="H19" s="8" t="s">
        <v>7</v>
      </c>
      <c r="I19" s="9" t="s">
        <v>7</v>
      </c>
      <c r="J19" s="8" t="s">
        <v>7</v>
      </c>
      <c r="K19" s="5" t="s">
        <v>7</v>
      </c>
      <c r="L19" s="10" t="str">
        <f>IF(K19="100 м",IF(H19="","",H19/100),IF(K19="км",IF(H19="","",H19/1000),IF(K19="участок",IF(I19="","",I19),IF(K19="м³",IF(J19="","",J19),""))))</f>
        <v/>
      </c>
    </row>
    <row r="20" spans="1:12" x14ac:dyDescent="0.25">
      <c r="A20" s="7">
        <v>15</v>
      </c>
      <c r="B20" s="5" t="s">
        <v>7</v>
      </c>
      <c r="C20" s="5" t="s">
        <v>7</v>
      </c>
      <c r="D20" s="5" t="s">
        <v>7</v>
      </c>
      <c r="E20" s="5" t="s">
        <v>7</v>
      </c>
      <c r="F20" s="5" t="s">
        <v>7</v>
      </c>
      <c r="G20" s="8" t="s">
        <v>7</v>
      </c>
      <c r="H20" s="8" t="s">
        <v>7</v>
      </c>
      <c r="I20" s="9" t="s">
        <v>7</v>
      </c>
      <c r="J20" s="8" t="s">
        <v>7</v>
      </c>
      <c r="K20" s="5" t="s">
        <v>7</v>
      </c>
      <c r="L20" s="10" t="str">
        <f>IF(K20="100 м",IF(H20="","",H20/100),IF(K20="км",IF(H20="","",H20/1000),IF(K20="участок",IF(I20="","",I20),IF(K20="м³",IF(J20="","",J20),""))))</f>
        <v/>
      </c>
    </row>
    <row r="21" spans="1:12" x14ac:dyDescent="0.25">
      <c r="A21" s="7">
        <v>16</v>
      </c>
      <c r="B21" s="5" t="s">
        <v>7</v>
      </c>
      <c r="C21" s="5" t="s">
        <v>7</v>
      </c>
      <c r="D21" s="5" t="s">
        <v>7</v>
      </c>
      <c r="E21" s="5" t="s">
        <v>7</v>
      </c>
      <c r="F21" s="5" t="s">
        <v>7</v>
      </c>
      <c r="G21" s="8" t="s">
        <v>7</v>
      </c>
      <c r="H21" s="8" t="s">
        <v>7</v>
      </c>
      <c r="I21" s="9" t="s">
        <v>7</v>
      </c>
      <c r="J21" s="8" t="s">
        <v>7</v>
      </c>
      <c r="K21" s="5" t="s">
        <v>7</v>
      </c>
      <c r="L21" s="10" t="str">
        <f>IF(K21="100 м",IF(H21="","",H21/100),IF(K21="км",IF(H21="","",H21/1000),IF(K21="участок",IF(I21="","",I21),IF(K21="м³",IF(J21="","",J21),""))))</f>
        <v/>
      </c>
    </row>
    <row r="22" spans="1:12" x14ac:dyDescent="0.25">
      <c r="A22" s="7">
        <v>17</v>
      </c>
      <c r="B22" s="5" t="s">
        <v>7</v>
      </c>
      <c r="C22" s="5" t="s">
        <v>7</v>
      </c>
      <c r="D22" s="5" t="s">
        <v>7</v>
      </c>
      <c r="E22" s="5" t="s">
        <v>7</v>
      </c>
      <c r="F22" s="5" t="s">
        <v>7</v>
      </c>
      <c r="G22" s="8" t="s">
        <v>7</v>
      </c>
      <c r="H22" s="8" t="s">
        <v>7</v>
      </c>
      <c r="I22" s="9" t="s">
        <v>7</v>
      </c>
      <c r="J22" s="8" t="s">
        <v>7</v>
      </c>
      <c r="K22" s="5" t="s">
        <v>7</v>
      </c>
      <c r="L22" s="10" t="str">
        <f>IF(K22="100 м",IF(H22="","",H22/100),IF(K22="км",IF(H22="","",H22/1000),IF(K22="участок",IF(I22="","",I22),IF(K22="м³",IF(J22="","",J22),""))))</f>
        <v/>
      </c>
    </row>
    <row r="23" spans="1:12" x14ac:dyDescent="0.25">
      <c r="A23" s="7">
        <v>18</v>
      </c>
      <c r="B23" s="5" t="s">
        <v>7</v>
      </c>
      <c r="C23" s="5" t="s">
        <v>7</v>
      </c>
      <c r="D23" s="5" t="s">
        <v>7</v>
      </c>
      <c r="E23" s="5" t="s">
        <v>7</v>
      </c>
      <c r="F23" s="5" t="s">
        <v>7</v>
      </c>
      <c r="G23" s="8" t="s">
        <v>7</v>
      </c>
      <c r="H23" s="8" t="s">
        <v>7</v>
      </c>
      <c r="I23" s="9" t="s">
        <v>7</v>
      </c>
      <c r="J23" s="8" t="s">
        <v>7</v>
      </c>
      <c r="K23" s="5" t="s">
        <v>7</v>
      </c>
      <c r="L23" s="10" t="str">
        <f>IF(K23="100 м",IF(H23="","",H23/100),IF(K23="км",IF(H23="","",H23/1000),IF(K23="участок",IF(I23="","",I23),IF(K23="м³",IF(J23="","",J23),""))))</f>
        <v/>
      </c>
    </row>
    <row r="24" spans="1:12" x14ac:dyDescent="0.25">
      <c r="A24" s="7">
        <v>19</v>
      </c>
      <c r="B24" s="5" t="s">
        <v>7</v>
      </c>
      <c r="C24" s="5" t="s">
        <v>7</v>
      </c>
      <c r="D24" s="5" t="s">
        <v>7</v>
      </c>
      <c r="E24" s="5" t="s">
        <v>7</v>
      </c>
      <c r="F24" s="5" t="s">
        <v>7</v>
      </c>
      <c r="G24" s="8" t="s">
        <v>7</v>
      </c>
      <c r="H24" s="8" t="s">
        <v>7</v>
      </c>
      <c r="I24" s="9" t="s">
        <v>7</v>
      </c>
      <c r="J24" s="8" t="s">
        <v>7</v>
      </c>
      <c r="K24" s="5" t="s">
        <v>7</v>
      </c>
      <c r="L24" s="10" t="str">
        <f>IF(K24="100 м",IF(H24="","",H24/100),IF(K24="км",IF(H24="","",H24/1000),IF(K24="участок",IF(I24="","",I24),IF(K24="м³",IF(J24="","",J24),""))))</f>
        <v/>
      </c>
    </row>
    <row r="25" spans="1:12" x14ac:dyDescent="0.25">
      <c r="A25" s="7">
        <v>20</v>
      </c>
      <c r="B25" s="5" t="s">
        <v>7</v>
      </c>
      <c r="C25" s="5" t="s">
        <v>7</v>
      </c>
      <c r="D25" s="5" t="s">
        <v>7</v>
      </c>
      <c r="E25" s="5" t="s">
        <v>7</v>
      </c>
      <c r="F25" s="5" t="s">
        <v>7</v>
      </c>
      <c r="G25" s="8" t="s">
        <v>7</v>
      </c>
      <c r="H25" s="8" t="s">
        <v>7</v>
      </c>
      <c r="I25" s="9" t="s">
        <v>7</v>
      </c>
      <c r="J25" s="8" t="s">
        <v>7</v>
      </c>
      <c r="K25" s="5" t="s">
        <v>7</v>
      </c>
      <c r="L25" s="10" t="str">
        <f>IF(K25="100 м",IF(H25="","",H25/100),IF(K25="км",IF(H25="","",H25/1000),IF(K25="участок",IF(I25="","",I25),IF(K25="м³",IF(J25="","",J25),""))))</f>
        <v/>
      </c>
    </row>
    <row r="28" ht="30" customHeight="1" spans="1:1" x14ac:dyDescent="0.25">
      <c r="A28" s="3" t="s">
        <v>58</v>
      </c>
    </row>
    <row r="30" ht="42" customHeight="1" spans="1:12" x14ac:dyDescent="0.25">
      <c r="A30" s="2" t="s">
        <v>46</v>
      </c>
      <c r="B30" s="2" t="s">
        <v>59</v>
      </c>
      <c r="C30" s="2" t="s">
        <v>60</v>
      </c>
      <c r="D30" s="2" t="s">
        <v>61</v>
      </c>
      <c r="E30" s="2" t="s">
        <v>62</v>
      </c>
      <c r="F30" s="2" t="s">
        <v>63</v>
      </c>
      <c r="G30" s="2" t="s">
        <v>64</v>
      </c>
      <c r="H30" s="2" t="s">
        <v>65</v>
      </c>
      <c r="I30" s="2" t="s">
        <v>39</v>
      </c>
      <c r="J30" s="2" t="s">
        <v>66</v>
      </c>
      <c r="K30" s="2" t="s">
        <v>67</v>
      </c>
      <c r="L30" s="2" t="s">
        <v>68</v>
      </c>
    </row>
    <row r="31" ht="42" customHeight="1" spans="1:12" x14ac:dyDescent="0.25">
      <c r="A31" s="7">
        <v>1</v>
      </c>
      <c r="B31" s="5" t="s">
        <v>7</v>
      </c>
      <c r="C31" s="5" t="s">
        <v>7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5" t="s">
        <v>7</v>
      </c>
      <c r="K31" s="5" t="s">
        <v>7</v>
      </c>
      <c r="L31" s="10" t="str">
        <f>IF(C6="","",IF(OR(AND(C6="Испытание",D31="Да"),AND(C6="Промывка",E31="Да")),"Проверьте основание",IF(OR(K31="",K31="Уточнить"),"Уточните решение","")))</f>
        <v/>
      </c>
    </row>
    <row r="32" ht="42" customHeight="1" spans="1:12" x14ac:dyDescent="0.25">
      <c r="A32" s="7">
        <v>2</v>
      </c>
      <c r="B32" s="5" t="s">
        <v>7</v>
      </c>
      <c r="C32" s="5" t="s">
        <v>7</v>
      </c>
      <c r="D32" s="5" t="s">
        <v>7</v>
      </c>
      <c r="E32" s="5" t="s">
        <v>7</v>
      </c>
      <c r="F32" s="5" t="s">
        <v>7</v>
      </c>
      <c r="G32" s="5" t="s">
        <v>7</v>
      </c>
      <c r="H32" s="5" t="s">
        <v>7</v>
      </c>
      <c r="I32" s="5" t="s">
        <v>7</v>
      </c>
      <c r="J32" s="5" t="s">
        <v>7</v>
      </c>
      <c r="K32" s="5" t="s">
        <v>7</v>
      </c>
      <c r="L32" s="10" t="str">
        <f>IF(C7="","",IF(OR(AND(C7="Испытание",D32="Да"),AND(C7="Промывка",E32="Да")),"Проверьте основание",IF(OR(K32="",K32="Уточнить"),"Уточните решение","")))</f>
        <v/>
      </c>
    </row>
    <row r="33" ht="42" customHeight="1" spans="1:12" x14ac:dyDescent="0.25">
      <c r="A33" s="7">
        <v>3</v>
      </c>
      <c r="B33" s="5" t="s">
        <v>7</v>
      </c>
      <c r="C33" s="5" t="s">
        <v>7</v>
      </c>
      <c r="D33" s="5" t="s">
        <v>7</v>
      </c>
      <c r="E33" s="5" t="s">
        <v>7</v>
      </c>
      <c r="F33" s="5" t="s">
        <v>7</v>
      </c>
      <c r="G33" s="5" t="s">
        <v>7</v>
      </c>
      <c r="H33" s="5" t="s">
        <v>7</v>
      </c>
      <c r="I33" s="5" t="s">
        <v>7</v>
      </c>
      <c r="J33" s="5" t="s">
        <v>7</v>
      </c>
      <c r="K33" s="5" t="s">
        <v>7</v>
      </c>
      <c r="L33" s="10" t="str">
        <f>IF(C8="","",IF(OR(AND(C8="Испытание",D33="Да"),AND(C8="Промывка",E33="Да")),"Проверьте основание",IF(OR(K33="",K33="Уточнить"),"Уточните решение","")))</f>
        <v/>
      </c>
    </row>
    <row r="34" ht="42" customHeight="1" spans="1:12" x14ac:dyDescent="0.25">
      <c r="A34" s="7">
        <v>4</v>
      </c>
      <c r="B34" s="5" t="s">
        <v>7</v>
      </c>
      <c r="C34" s="5" t="s">
        <v>7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5" t="s">
        <v>7</v>
      </c>
      <c r="L34" s="10" t="str">
        <f>IF(C9="","",IF(OR(AND(C9="Испытание",D34="Да"),AND(C9="Промывка",E34="Да")),"Проверьте основание",IF(OR(K34="",K34="Уточнить"),"Уточните решение","")))</f>
        <v/>
      </c>
    </row>
    <row r="35" ht="42" customHeight="1" spans="1:12" x14ac:dyDescent="0.25">
      <c r="A35" s="7">
        <v>5</v>
      </c>
      <c r="B35" s="5" t="s">
        <v>7</v>
      </c>
      <c r="C35" s="5" t="s">
        <v>7</v>
      </c>
      <c r="D35" s="5" t="s">
        <v>7</v>
      </c>
      <c r="E35" s="5" t="s">
        <v>7</v>
      </c>
      <c r="F35" s="5" t="s">
        <v>7</v>
      </c>
      <c r="G35" s="5" t="s">
        <v>7</v>
      </c>
      <c r="H35" s="5" t="s">
        <v>7</v>
      </c>
      <c r="I35" s="5" t="s">
        <v>7</v>
      </c>
      <c r="J35" s="5" t="s">
        <v>7</v>
      </c>
      <c r="K35" s="5" t="s">
        <v>7</v>
      </c>
      <c r="L35" s="10" t="str">
        <f>IF(C10="","",IF(OR(AND(C10="Испытание",D35="Да"),AND(C10="Промывка",E35="Да")),"Проверьте основание",IF(OR(K35="",K35="Уточнить"),"Уточните решение","")))</f>
        <v/>
      </c>
    </row>
    <row r="36" ht="42" customHeight="1" spans="1:12" x14ac:dyDescent="0.25">
      <c r="A36" s="7">
        <v>6</v>
      </c>
      <c r="B36" s="5" t="s">
        <v>7</v>
      </c>
      <c r="C36" s="5" t="s">
        <v>7</v>
      </c>
      <c r="D36" s="5" t="s">
        <v>7</v>
      </c>
      <c r="E36" s="5" t="s">
        <v>7</v>
      </c>
      <c r="F36" s="5" t="s">
        <v>7</v>
      </c>
      <c r="G36" s="5" t="s">
        <v>7</v>
      </c>
      <c r="H36" s="5" t="s">
        <v>7</v>
      </c>
      <c r="I36" s="5" t="s">
        <v>7</v>
      </c>
      <c r="J36" s="5" t="s">
        <v>7</v>
      </c>
      <c r="K36" s="5" t="s">
        <v>7</v>
      </c>
      <c r="L36" s="10" t="str">
        <f>IF(C11="","",IF(OR(AND(C11="Испытание",D36="Да"),AND(C11="Промывка",E36="Да")),"Проверьте основание",IF(OR(K36="",K36="Уточнить"),"Уточните решение","")))</f>
        <v/>
      </c>
    </row>
    <row r="37" ht="42" customHeight="1" spans="1:12" x14ac:dyDescent="0.25">
      <c r="A37" s="7">
        <v>7</v>
      </c>
      <c r="B37" s="5" t="s">
        <v>7</v>
      </c>
      <c r="C37" s="5" t="s">
        <v>7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5" t="s">
        <v>7</v>
      </c>
      <c r="L37" s="10" t="str">
        <f>IF(C12="","",IF(OR(AND(C12="Испытание",D37="Да"),AND(C12="Промывка",E37="Да")),"Проверьте основание",IF(OR(K37="",K37="Уточнить"),"Уточните решение","")))</f>
        <v/>
      </c>
    </row>
    <row r="38" ht="42" customHeight="1" spans="1:12" x14ac:dyDescent="0.25">
      <c r="A38" s="7">
        <v>8</v>
      </c>
      <c r="B38" s="5" t="s">
        <v>7</v>
      </c>
      <c r="C38" s="5" t="s">
        <v>7</v>
      </c>
      <c r="D38" s="5" t="s">
        <v>7</v>
      </c>
      <c r="E38" s="5" t="s">
        <v>7</v>
      </c>
      <c r="F38" s="5" t="s">
        <v>7</v>
      </c>
      <c r="G38" s="5" t="s">
        <v>7</v>
      </c>
      <c r="H38" s="5" t="s">
        <v>7</v>
      </c>
      <c r="I38" s="5" t="s">
        <v>7</v>
      </c>
      <c r="J38" s="5" t="s">
        <v>7</v>
      </c>
      <c r="K38" s="5" t="s">
        <v>7</v>
      </c>
      <c r="L38" s="10" t="str">
        <f>IF(C13="","",IF(OR(AND(C13="Испытание",D38="Да"),AND(C13="Промывка",E38="Да")),"Проверьте основание",IF(OR(K38="",K38="Уточнить"),"Уточните решение","")))</f>
        <v/>
      </c>
    </row>
    <row r="39" ht="42" customHeight="1" spans="1:12" x14ac:dyDescent="0.25">
      <c r="A39" s="7">
        <v>9</v>
      </c>
      <c r="B39" s="5" t="s">
        <v>7</v>
      </c>
      <c r="C39" s="5" t="s">
        <v>7</v>
      </c>
      <c r="D39" s="5" t="s">
        <v>7</v>
      </c>
      <c r="E39" s="5" t="s">
        <v>7</v>
      </c>
      <c r="F39" s="5" t="s">
        <v>7</v>
      </c>
      <c r="G39" s="5" t="s">
        <v>7</v>
      </c>
      <c r="H39" s="5" t="s">
        <v>7</v>
      </c>
      <c r="I39" s="5" t="s">
        <v>7</v>
      </c>
      <c r="J39" s="5" t="s">
        <v>7</v>
      </c>
      <c r="K39" s="5" t="s">
        <v>7</v>
      </c>
      <c r="L39" s="10" t="str">
        <f>IF(C14="","",IF(OR(AND(C14="Испытание",D39="Да"),AND(C14="Промывка",E39="Да")),"Проверьте основание",IF(OR(K39="",K39="Уточнить"),"Уточните решение","")))</f>
        <v/>
      </c>
    </row>
    <row r="40" ht="42" customHeight="1" spans="1:12" x14ac:dyDescent="0.25">
      <c r="A40" s="7">
        <v>10</v>
      </c>
      <c r="B40" s="5" t="s">
        <v>7</v>
      </c>
      <c r="C40" s="5" t="s">
        <v>7</v>
      </c>
      <c r="D40" s="5" t="s">
        <v>7</v>
      </c>
      <c r="E40" s="5" t="s">
        <v>7</v>
      </c>
      <c r="F40" s="5" t="s">
        <v>7</v>
      </c>
      <c r="G40" s="5" t="s">
        <v>7</v>
      </c>
      <c r="H40" s="5" t="s">
        <v>7</v>
      </c>
      <c r="I40" s="5" t="s">
        <v>7</v>
      </c>
      <c r="J40" s="5" t="s">
        <v>7</v>
      </c>
      <c r="K40" s="5" t="s">
        <v>7</v>
      </c>
      <c r="L40" s="10" t="str">
        <f>IF(C15="","",IF(OR(AND(C15="Испытание",D40="Да"),AND(C15="Промывка",E40="Да")),"Проверьте основание",IF(OR(K40="",K40="Уточнить"),"Уточните решение","")))</f>
        <v/>
      </c>
    </row>
    <row r="41" ht="42" customHeight="1" spans="1:12" x14ac:dyDescent="0.25">
      <c r="A41" s="7">
        <v>11</v>
      </c>
      <c r="B41" s="5" t="s">
        <v>7</v>
      </c>
      <c r="C41" s="5" t="s">
        <v>7</v>
      </c>
      <c r="D41" s="5" t="s">
        <v>7</v>
      </c>
      <c r="E41" s="5" t="s">
        <v>7</v>
      </c>
      <c r="F41" s="5" t="s">
        <v>7</v>
      </c>
      <c r="G41" s="5" t="s">
        <v>7</v>
      </c>
      <c r="H41" s="5" t="s">
        <v>7</v>
      </c>
      <c r="I41" s="5" t="s">
        <v>7</v>
      </c>
      <c r="J41" s="5" t="s">
        <v>7</v>
      </c>
      <c r="K41" s="5" t="s">
        <v>7</v>
      </c>
      <c r="L41" s="10" t="str">
        <f>IF(C16="","",IF(OR(AND(C16="Испытание",D41="Да"),AND(C16="Промывка",E41="Да")),"Проверьте основание",IF(OR(K41="",K41="Уточнить"),"Уточните решение","")))</f>
        <v/>
      </c>
    </row>
    <row r="42" ht="42" customHeight="1" spans="1:12" x14ac:dyDescent="0.25">
      <c r="A42" s="7">
        <v>12</v>
      </c>
      <c r="B42" s="5" t="s">
        <v>7</v>
      </c>
      <c r="C42" s="5" t="s">
        <v>7</v>
      </c>
      <c r="D42" s="5" t="s">
        <v>7</v>
      </c>
      <c r="E42" s="5" t="s">
        <v>7</v>
      </c>
      <c r="F42" s="5" t="s">
        <v>7</v>
      </c>
      <c r="G42" s="5" t="s">
        <v>7</v>
      </c>
      <c r="H42" s="5" t="s">
        <v>7</v>
      </c>
      <c r="I42" s="5" t="s">
        <v>7</v>
      </c>
      <c r="J42" s="5" t="s">
        <v>7</v>
      </c>
      <c r="K42" s="5" t="s">
        <v>7</v>
      </c>
      <c r="L42" s="10" t="str">
        <f>IF(C17="","",IF(OR(AND(C17="Испытание",D42="Да"),AND(C17="Промывка",E42="Да")),"Проверьте основание",IF(OR(K42="",K42="Уточнить"),"Уточните решение","")))</f>
        <v/>
      </c>
    </row>
    <row r="43" ht="42" customHeight="1" spans="1:12" x14ac:dyDescent="0.25">
      <c r="A43" s="7">
        <v>13</v>
      </c>
      <c r="B43" s="5" t="s">
        <v>7</v>
      </c>
      <c r="C43" s="5" t="s">
        <v>7</v>
      </c>
      <c r="D43" s="5" t="s">
        <v>7</v>
      </c>
      <c r="E43" s="5" t="s">
        <v>7</v>
      </c>
      <c r="F43" s="5" t="s">
        <v>7</v>
      </c>
      <c r="G43" s="5" t="s">
        <v>7</v>
      </c>
      <c r="H43" s="5" t="s">
        <v>7</v>
      </c>
      <c r="I43" s="5" t="s">
        <v>7</v>
      </c>
      <c r="J43" s="5" t="s">
        <v>7</v>
      </c>
      <c r="K43" s="5" t="s">
        <v>7</v>
      </c>
      <c r="L43" s="10" t="str">
        <f>IF(C18="","",IF(OR(AND(C18="Испытание",D43="Да"),AND(C18="Промывка",E43="Да")),"Проверьте основание",IF(OR(K43="",K43="Уточнить"),"Уточните решение","")))</f>
        <v/>
      </c>
    </row>
    <row r="44" ht="42" customHeight="1" spans="1:12" x14ac:dyDescent="0.25">
      <c r="A44" s="7">
        <v>14</v>
      </c>
      <c r="B44" s="5" t="s">
        <v>7</v>
      </c>
      <c r="C44" s="5" t="s">
        <v>7</v>
      </c>
      <c r="D44" s="5" t="s">
        <v>7</v>
      </c>
      <c r="E44" s="5" t="s">
        <v>7</v>
      </c>
      <c r="F44" s="5" t="s">
        <v>7</v>
      </c>
      <c r="G44" s="5" t="s">
        <v>7</v>
      </c>
      <c r="H44" s="5" t="s">
        <v>7</v>
      </c>
      <c r="I44" s="5" t="s">
        <v>7</v>
      </c>
      <c r="J44" s="5" t="s">
        <v>7</v>
      </c>
      <c r="K44" s="5" t="s">
        <v>7</v>
      </c>
      <c r="L44" s="10" t="str">
        <f>IF(C19="","",IF(OR(AND(C19="Испытание",D44="Да"),AND(C19="Промывка",E44="Да")),"Проверьте основание",IF(OR(K44="",K44="Уточнить"),"Уточните решение","")))</f>
        <v/>
      </c>
    </row>
    <row r="45" ht="42" customHeight="1" spans="1:12" x14ac:dyDescent="0.25">
      <c r="A45" s="7">
        <v>15</v>
      </c>
      <c r="B45" s="5" t="s">
        <v>7</v>
      </c>
      <c r="C45" s="5" t="s">
        <v>7</v>
      </c>
      <c r="D45" s="5" t="s">
        <v>7</v>
      </c>
      <c r="E45" s="5" t="s">
        <v>7</v>
      </c>
      <c r="F45" s="5" t="s">
        <v>7</v>
      </c>
      <c r="G45" s="5" t="s">
        <v>7</v>
      </c>
      <c r="H45" s="5" t="s">
        <v>7</v>
      </c>
      <c r="I45" s="5" t="s">
        <v>7</v>
      </c>
      <c r="J45" s="5" t="s">
        <v>7</v>
      </c>
      <c r="K45" s="5" t="s">
        <v>7</v>
      </c>
      <c r="L45" s="10" t="str">
        <f>IF(C20="","",IF(OR(AND(C20="Испытание",D45="Да"),AND(C20="Промывка",E45="Да")),"Проверьте основание",IF(OR(K45="",K45="Уточнить"),"Уточните решение","")))</f>
        <v/>
      </c>
    </row>
    <row r="46" ht="42" customHeight="1" spans="1:12" x14ac:dyDescent="0.25">
      <c r="A46" s="7">
        <v>16</v>
      </c>
      <c r="B46" s="5" t="s">
        <v>7</v>
      </c>
      <c r="C46" s="5" t="s">
        <v>7</v>
      </c>
      <c r="D46" s="5" t="s">
        <v>7</v>
      </c>
      <c r="E46" s="5" t="s">
        <v>7</v>
      </c>
      <c r="F46" s="5" t="s">
        <v>7</v>
      </c>
      <c r="G46" s="5" t="s">
        <v>7</v>
      </c>
      <c r="H46" s="5" t="s">
        <v>7</v>
      </c>
      <c r="I46" s="5" t="s">
        <v>7</v>
      </c>
      <c r="J46" s="5" t="s">
        <v>7</v>
      </c>
      <c r="K46" s="5" t="s">
        <v>7</v>
      </c>
      <c r="L46" s="10" t="str">
        <f>IF(C21="","",IF(OR(AND(C21="Испытание",D46="Да"),AND(C21="Промывка",E46="Да")),"Проверьте основание",IF(OR(K46="",K46="Уточнить"),"Уточните решение","")))</f>
        <v/>
      </c>
    </row>
    <row r="47" ht="42" customHeight="1" spans="1:12" x14ac:dyDescent="0.25">
      <c r="A47" s="7">
        <v>17</v>
      </c>
      <c r="B47" s="5" t="s">
        <v>7</v>
      </c>
      <c r="C47" s="5" t="s">
        <v>7</v>
      </c>
      <c r="D47" s="5" t="s">
        <v>7</v>
      </c>
      <c r="E47" s="5" t="s">
        <v>7</v>
      </c>
      <c r="F47" s="5" t="s">
        <v>7</v>
      </c>
      <c r="G47" s="5" t="s">
        <v>7</v>
      </c>
      <c r="H47" s="5" t="s">
        <v>7</v>
      </c>
      <c r="I47" s="5" t="s">
        <v>7</v>
      </c>
      <c r="J47" s="5" t="s">
        <v>7</v>
      </c>
      <c r="K47" s="5" t="s">
        <v>7</v>
      </c>
      <c r="L47" s="10" t="str">
        <f>IF(C22="","",IF(OR(AND(C22="Испытание",D47="Да"),AND(C22="Промывка",E47="Да")),"Проверьте основание",IF(OR(K47="",K47="Уточнить"),"Уточните решение","")))</f>
        <v/>
      </c>
    </row>
    <row r="48" ht="42" customHeight="1" spans="1:12" x14ac:dyDescent="0.25">
      <c r="A48" s="7">
        <v>18</v>
      </c>
      <c r="B48" s="5" t="s">
        <v>7</v>
      </c>
      <c r="C48" s="5" t="s">
        <v>7</v>
      </c>
      <c r="D48" s="5" t="s">
        <v>7</v>
      </c>
      <c r="E48" s="5" t="s">
        <v>7</v>
      </c>
      <c r="F48" s="5" t="s">
        <v>7</v>
      </c>
      <c r="G48" s="5" t="s">
        <v>7</v>
      </c>
      <c r="H48" s="5" t="s">
        <v>7</v>
      </c>
      <c r="I48" s="5" t="s">
        <v>7</v>
      </c>
      <c r="J48" s="5" t="s">
        <v>7</v>
      </c>
      <c r="K48" s="5" t="s">
        <v>7</v>
      </c>
      <c r="L48" s="10" t="str">
        <f>IF(C23="","",IF(OR(AND(C23="Испытание",D48="Да"),AND(C23="Промывка",E48="Да")),"Проверьте основание",IF(OR(K48="",K48="Уточнить"),"Уточните решение","")))</f>
        <v/>
      </c>
    </row>
    <row r="49" ht="42" customHeight="1" spans="1:12" x14ac:dyDescent="0.25">
      <c r="A49" s="7">
        <v>19</v>
      </c>
      <c r="B49" s="5" t="s">
        <v>7</v>
      </c>
      <c r="C49" s="5" t="s">
        <v>7</v>
      </c>
      <c r="D49" s="5" t="s">
        <v>7</v>
      </c>
      <c r="E49" s="5" t="s">
        <v>7</v>
      </c>
      <c r="F49" s="5" t="s">
        <v>7</v>
      </c>
      <c r="G49" s="5" t="s">
        <v>7</v>
      </c>
      <c r="H49" s="5" t="s">
        <v>7</v>
      </c>
      <c r="I49" s="5" t="s">
        <v>7</v>
      </c>
      <c r="J49" s="5" t="s">
        <v>7</v>
      </c>
      <c r="K49" s="5" t="s">
        <v>7</v>
      </c>
      <c r="L49" s="10" t="str">
        <f>IF(C24="","",IF(OR(AND(C24="Испытание",D49="Да"),AND(C24="Промывка",E49="Да")),"Проверьте основание",IF(OR(K49="",K49="Уточнить"),"Уточните решение","")))</f>
        <v/>
      </c>
    </row>
    <row r="50" ht="42" customHeight="1" spans="1:12" x14ac:dyDescent="0.25">
      <c r="A50" s="7">
        <v>20</v>
      </c>
      <c r="B50" s="5" t="s">
        <v>7</v>
      </c>
      <c r="C50" s="5" t="s">
        <v>7</v>
      </c>
      <c r="D50" s="5" t="s">
        <v>7</v>
      </c>
      <c r="E50" s="5" t="s">
        <v>7</v>
      </c>
      <c r="F50" s="5" t="s">
        <v>7</v>
      </c>
      <c r="G50" s="5" t="s">
        <v>7</v>
      </c>
      <c r="H50" s="5" t="s">
        <v>7</v>
      </c>
      <c r="I50" s="5" t="s">
        <v>7</v>
      </c>
      <c r="J50" s="5" t="s">
        <v>7</v>
      </c>
      <c r="K50" s="5" t="s">
        <v>7</v>
      </c>
      <c r="L50" s="10" t="str">
        <f>IF(C25="","",IF(OR(AND(C25="Испытание",D50="Да"),AND(C25="Промывка",E50="Да")),"Проверьте основание",IF(OR(K50="",K50="Уточнить"),"Уточните решение","")))</f>
        <v/>
      </c>
    </row>
    <row r="53" spans="1:9" x14ac:dyDescent="0.25">
      <c r="A53" s="3" t="s">
        <v>69</v>
      </c>
      <c r="B53" s="6"/>
      <c r="D53" s="3" t="s">
        <v>70</v>
      </c>
      <c r="E53" s="6"/>
      <c r="H53" s="3" t="s">
        <v>71</v>
      </c>
      <c r="I53" s="11"/>
    </row>
  </sheetData>
  <conditionalFormatting sqref="L31:L50">
    <cfRule type="containsText" dxfId="0" priority="1">
      <formula>NOT(ISERROR(SEARCH("Проверьте",L31)))</formula>
    </cfRule>
  </conditionalFormatting>
  <dataValidations count="19">
    <dataValidation type="list" allowBlank="1" showErrorMessage="1" errorTitle="Выберите значение" error="Используйте одно из значений списка." sqref="B10:B25">
      <formula1>"Внутренняя система,Наружный водопровод,Теплосеть,Ремонтная система,Специальная сеть"</formula1>
    </dataValidation>
    <dataValidation type="list" allowBlank="1" showErrorMessage="1" errorTitle="Выберите значение" error="Используйте одно из значений списка." sqref="B6:B25">
      <formula1>"Внутренняя система,Наружный водопровод,Теплосеть,Ремонтная система,Специальная сеть"</formula1>
    </dataValidation>
    <dataValidation type="list" allowBlank="1" showErrorMessage="1" errorTitle="Выберите значение" error="Используйте одно из значений списка." sqref="C10:C25">
      <formula1>"Испытание,Промывка,Дезинфекция,Наполнение и спуск,Монтаж"</formula1>
    </dataValidation>
    <dataValidation type="list" allowBlank="1" showErrorMessage="1" errorTitle="Выберите значение" error="Используйте одно из значений списка." sqref="C6:C25">
      <formula1>"Испытание,Промывка,Дезинфекция,Наполнение и спуск,Монтаж"</formula1>
    </dataValidation>
    <dataValidation type="list" allowBlank="1" showErrorMessage="1" errorTitle="Выберите значение" error="Используйте одно из значений списка." sqref="D10:D25">
      <formula1>"Вода,Воздух,Уточнить"</formula1>
    </dataValidation>
    <dataValidation type="list" allowBlank="1" showErrorMessage="1" errorTitle="Выберите значение" error="Используйте одно из значений списка." sqref="D31:E50">
      <formula1>"Да,Нет,Уточнить"</formula1>
    </dataValidation>
    <dataValidation type="list" allowBlank="1" showErrorMessage="1" errorTitle="Выберите значение" error="Используйте одно из значений списка." sqref="D6:D25">
      <formula1>"Вода,Воздух,Уточнить"</formula1>
    </dataValidation>
    <dataValidation type="list" allowBlank="1" showErrorMessage="1" errorTitle="Выберите значение" error="Используйте одно из значений списка." sqref="F10:F25">
      <formula1>"Номинальный,Наружный,Внутренний"</formula1>
    </dataValidation>
    <dataValidation type="list" allowBlank="1" showErrorMessage="1" errorTitle="Выберите значение" error="Используйте одно из значений списка." sqref="F6:F25">
      <formula1>"Номинальный,Наружный,Внутренний"</formula1>
    </dataValidation>
    <dataValidation type="decimal" operator="greaterThanOrEqual" allowBlank="1" showErrorMessage="1" errorTitle="Проверьте объём" error="Нужно неотрицательное число." sqref="G10:H25">
      <formula1>0</formula1>
    </dataValidation>
    <dataValidation type="list" allowBlank="1" showErrorMessage="1" errorTitle="Выберите значение" error="Используйте одно из значений списка." sqref="G31:G50">
      <formula1>"ГЭСН,ГЭСНр,ФЕР"</formula1>
    </dataValidation>
    <dataValidation type="decimal" operator="greaterThanOrEqual" allowBlank="1" showErrorMessage="1" errorTitle="Проверьте объём" error="Нужно неотрицательное число." sqref="G6:H25">
      <formula1>0</formula1>
    </dataValidation>
    <dataValidation type="whole" operator="greaterThanOrEqual" allowBlank="1" showErrorMessage="1" errorTitle="Проверьте объём" error="Нужно целое неотрицательное число." sqref="I10:I25">
      <formula1>0</formula1>
    </dataValidation>
    <dataValidation type="whole" operator="greaterThanOrEqual" allowBlank="1" showErrorMessage="1" errorTitle="Проверьте объём" error="Нужно целое неотрицательное число." sqref="I6:I25">
      <formula1>0</formula1>
    </dataValidation>
    <dataValidation type="decimal" operator="greaterThanOrEqual" allowBlank="1" showErrorMessage="1" errorTitle="Проверьте объём" error="Нужно неотрицательное число." sqref="J10:J25">
      <formula1>0</formula1>
    </dataValidation>
    <dataValidation type="decimal" operator="greaterThanOrEqual" allowBlank="1" showErrorMessage="1" errorTitle="Проверьте объём" error="Нужно неотрицательное число." sqref="J6:J25">
      <formula1>0</formula1>
    </dataValidation>
    <dataValidation type="list" allowBlank="1" showErrorMessage="1" errorTitle="Выберите значение" error="Используйте одно из значений списка." sqref="K10:K25">
      <formula1>"100 м,км,участок,м³"</formula1>
    </dataValidation>
    <dataValidation type="list" allowBlank="1" showErrorMessage="1" errorTitle="Выберите значение" error="Используйте одно из значений списка." sqref="K31:K50">
      <formula1>"Включено,Отдельно,Уточнить"</formula1>
    </dataValidation>
    <dataValidation type="list" allowBlank="1" showErrorMessage="1" errorTitle="Выберите значение" error="Используйте одно из значений списка." sqref="K6:K25">
      <formula1>"100 м,км,участок,м³"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6"/>
  <sheetViews>
    <sheetView workbookViewId="0" showGridLines="0">
      <pane xSplit="1" ySplit="5" topLeftCell="B6" activePane="bottomRight" state="frozen"/>
      <selection pane="bottomRight"/>
    </sheetView>
  </sheetViews>
  <sheetFormatPr defaultRowHeight="26" outlineLevelRow="0" outlineLevelCol="0" x14ac:dyDescent="55" customHeight="1"/>
  <cols>
    <col min="1" max="1" width="8" customWidth="1"/>
    <col min="2" max="2" width="52" customWidth="1"/>
    <col min="3" max="3" width="14" customWidth="1"/>
    <col min="4" max="4" width="20" customWidth="1"/>
    <col min="5" max="5" width="14" customWidth="1"/>
    <col min="6" max="9" width="16" customWidth="1"/>
    <col min="10" max="10" width="18" customWidth="1"/>
    <col min="11" max="11" width="19" customWidth="1"/>
  </cols>
  <sheetData>
    <row r="2" ht="24" customHeight="1" spans="1:1" x14ac:dyDescent="0.25">
      <c r="A2" s="1" t="s">
        <v>72</v>
      </c>
    </row>
    <row r="3" spans="1:1" x14ac:dyDescent="0.25">
      <c r="A3" s="3" t="s">
        <v>73</v>
      </c>
    </row>
    <row r="5" ht="42" customHeight="1" spans="1:11" x14ac:dyDescent="0.25">
      <c r="A5" s="2" t="s">
        <v>46</v>
      </c>
      <c r="B5" s="2" t="s">
        <v>74</v>
      </c>
      <c r="C5" s="2" t="s">
        <v>53</v>
      </c>
      <c r="D5" s="2" t="s">
        <v>75</v>
      </c>
      <c r="E5" s="2" t="s">
        <v>56</v>
      </c>
      <c r="F5" s="2" t="s">
        <v>57</v>
      </c>
      <c r="G5" s="2" t="s">
        <v>76</v>
      </c>
      <c r="H5" s="2" t="s">
        <v>77</v>
      </c>
      <c r="I5" s="2" t="s">
        <v>78</v>
      </c>
      <c r="J5" s="2" t="s">
        <v>55</v>
      </c>
      <c r="K5" s="2" t="s">
        <v>79</v>
      </c>
    </row>
    <row r="6" ht="58" customHeight="1" spans="1:11" x14ac:dyDescent="0.25">
      <c r="A6" s="7">
        <v>1</v>
      </c>
      <c r="B6" s="3" t="s">
        <v>80</v>
      </c>
      <c r="C6" s="12">
        <v>180</v>
      </c>
      <c r="D6" s="3" t="s">
        <v>81</v>
      </c>
      <c r="E6" s="3" t="s">
        <v>82</v>
      </c>
      <c r="F6" s="10">
        <f>IF(C6="","",C6/100)</f>
        <v>1.8</v>
      </c>
      <c r="G6" s="7">
        <v>1.5</v>
      </c>
      <c r="H6" s="7">
        <v>3.8</v>
      </c>
      <c r="I6" s="10">
        <f>IF(F6="","",F6*G6)</f>
        <v>2.7</v>
      </c>
      <c r="J6" s="10">
        <f>IF(F6="","",F6*H6)</f>
        <v>6.84</v>
      </c>
      <c r="K6" s="3" t="s">
        <v>83</v>
      </c>
    </row>
    <row r="7" ht="58" customHeight="1" spans="1:11" x14ac:dyDescent="0.25">
      <c r="A7" s="7">
        <v>2</v>
      </c>
      <c r="B7" s="3" t="s">
        <v>84</v>
      </c>
      <c r="C7" s="12">
        <v>60</v>
      </c>
      <c r="D7" s="3" t="s">
        <v>85</v>
      </c>
      <c r="E7" s="3" t="s">
        <v>82</v>
      </c>
      <c r="F7" s="10">
        <f>IF(C7="","",C7/100)</f>
        <v>0.6</v>
      </c>
      <c r="G7" s="7">
        <v>1.5</v>
      </c>
      <c r="H7" s="7">
        <v>16.3</v>
      </c>
      <c r="I7" s="10">
        <f>IF(F7="","",F7*G7)</f>
        <v>0.8999999999999999</v>
      </c>
      <c r="J7" s="10">
        <f>IF(F7="","",F7*H7)</f>
        <v>9.78</v>
      </c>
      <c r="K7" s="3" t="s">
        <v>83</v>
      </c>
    </row>
    <row r="8" ht="58" customHeight="1" spans="1:11" x14ac:dyDescent="0.25">
      <c r="A8" s="7">
        <v>3</v>
      </c>
      <c r="B8" s="3" t="s">
        <v>86</v>
      </c>
      <c r="C8" s="12">
        <v>100</v>
      </c>
      <c r="D8" s="3" t="s">
        <v>87</v>
      </c>
      <c r="E8" s="3" t="s">
        <v>82</v>
      </c>
      <c r="F8" s="10">
        <f>IF(C8="","",C8/100)</f>
        <v>1</v>
      </c>
      <c r="K8" s="3" t="s">
        <v>61</v>
      </c>
    </row>
    <row r="10" ht="40" customHeight="1" spans="2:10" x14ac:dyDescent="0.25">
      <c r="B10" s="3" t="s">
        <v>88</v>
      </c>
      <c r="I10" s="10">
        <f>IF(COUNT(I6:I7)&lt;2,"",SUM(I6:I7))</f>
        <v>3.6</v>
      </c>
      <c r="J10" s="10">
        <f>IF(COUNT(J6:J7)&lt;2,"",SUM(J6:J7))</f>
        <v>16.62</v>
      </c>
    </row>
    <row r="12" ht="62" customHeight="1" spans="2:2" x14ac:dyDescent="0.25">
      <c r="B12" s="3" t="s">
        <v>89</v>
      </c>
    </row>
    <row r="15" ht="42" customHeight="1" spans="1:6" x14ac:dyDescent="0.25">
      <c r="A15" s="2" t="s">
        <v>46</v>
      </c>
      <c r="B15" s="2" t="s">
        <v>90</v>
      </c>
      <c r="C15" s="2" t="s">
        <v>57</v>
      </c>
      <c r="D15" s="2" t="s">
        <v>56</v>
      </c>
      <c r="E15" s="2" t="s">
        <v>91</v>
      </c>
      <c r="F15" s="2" t="s">
        <v>92</v>
      </c>
    </row>
    <row r="16" ht="44" customHeight="1" spans="1:6" x14ac:dyDescent="0.25">
      <c r="A16" s="7">
        <v>1</v>
      </c>
      <c r="B16" s="3" t="s">
        <v>93</v>
      </c>
      <c r="C16" s="10">
        <f>IF(F6="","",F6)</f>
        <v>1.8</v>
      </c>
      <c r="D16" s="3" t="s">
        <v>82</v>
      </c>
      <c r="E16" s="10">
        <v>113.95</v>
      </c>
      <c r="F16" s="10">
        <f>IF(C16="","",ROUND(C16*E16,2))</f>
        <v>205.11</v>
      </c>
    </row>
    <row r="17" ht="44" customHeight="1" spans="1:6" x14ac:dyDescent="0.25">
      <c r="A17" s="7">
        <v>2</v>
      </c>
      <c r="B17" s="3" t="s">
        <v>94</v>
      </c>
      <c r="C17" s="10">
        <f>IF(F7="","",F7)</f>
        <v>0.6</v>
      </c>
      <c r="D17" s="3" t="s">
        <v>82</v>
      </c>
      <c r="E17" s="10">
        <v>144.45</v>
      </c>
      <c r="F17" s="10">
        <f>IF(C17="","",ROUND(C17*E17,2))</f>
        <v>86.67</v>
      </c>
    </row>
    <row r="18" ht="44" customHeight="1" spans="2:6" x14ac:dyDescent="0.25">
      <c r="B18" s="3" t="s">
        <v>95</v>
      </c>
      <c r="F18" s="10">
        <f>IF(COUNT(F16:F17)&lt;2,"",SUM(F16:F17))</f>
        <v>291.78</v>
      </c>
    </row>
    <row r="20" ht="44" customHeight="1" spans="2:2" x14ac:dyDescent="0.25">
      <c r="B20" s="3" t="s">
        <v>96</v>
      </c>
    </row>
    <row r="23" ht="42" customHeight="1" spans="1:5" x14ac:dyDescent="0.25">
      <c r="A23" s="2" t="s">
        <v>46</v>
      </c>
      <c r="B23" s="2" t="s">
        <v>97</v>
      </c>
      <c r="C23" s="2" t="s">
        <v>98</v>
      </c>
      <c r="D23" s="2" t="s">
        <v>56</v>
      </c>
      <c r="E23" s="2" t="s">
        <v>57</v>
      </c>
    </row>
    <row r="24" ht="44" customHeight="1" spans="1:5" x14ac:dyDescent="0.25">
      <c r="A24" s="7">
        <v>1</v>
      </c>
      <c r="B24" s="3" t="s">
        <v>99</v>
      </c>
      <c r="C24" s="7">
        <v>180</v>
      </c>
      <c r="D24" s="3" t="s">
        <v>100</v>
      </c>
      <c r="E24" s="10">
        <f>IF(C24="","",C24/1000)</f>
        <v>0.18</v>
      </c>
    </row>
    <row r="25" ht="44" customHeight="1" spans="1:5" x14ac:dyDescent="0.25">
      <c r="A25" s="7">
        <v>2</v>
      </c>
      <c r="B25" s="3" t="s">
        <v>101</v>
      </c>
      <c r="C25" s="7">
        <v>1</v>
      </c>
      <c r="D25" s="3" t="s">
        <v>102</v>
      </c>
      <c r="E25" s="10">
        <f>IF(C25="","",C25)</f>
        <v>1</v>
      </c>
    </row>
    <row r="26" ht="44" customHeight="1" spans="1:5" x14ac:dyDescent="0.25">
      <c r="A26" s="7">
        <v>3</v>
      </c>
      <c r="B26" s="3" t="s">
        <v>103</v>
      </c>
      <c r="C26" s="5" t="s">
        <v>7</v>
      </c>
      <c r="D26" s="3" t="s">
        <v>104</v>
      </c>
      <c r="E26" s="10" t="str">
        <f>IF(C26="","",C26)</f>
        <v/>
      </c>
    </row>
  </sheetData>
  <dataValidations count="2">
    <dataValidation type="decimal" operator="greaterThanOrEqual" allowBlank="1" showErrorMessage="1" errorTitle="Проверьте объём" error="Нужно неотрицательное число." sqref="C26">
      <formula1>0</formula1>
    </dataValidation>
    <dataValidation type="decimal" operator="greaterThanOrEqual" allowBlank="1" showErrorMessage="1" errorTitle="Проверьте объём" error="Нужно неотрицательное число." sqref="C6:C8">
      <formula1>0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workbookViewId="0" showGridLines="0">
      <pane xSplit="1" ySplit="5" topLeftCell="B6" activePane="bottomRight" state="frozen"/>
      <selection pane="bottomRight"/>
    </sheetView>
  </sheetViews>
  <sheetFormatPr defaultRowHeight="26" outlineLevelRow="0" outlineLevelCol="0" x14ac:dyDescent="55" customHeight="1"/>
  <cols>
    <col min="1" max="1" width="12" customWidth="1"/>
    <col min="2" max="2" width="20" customWidth="1"/>
    <col min="3" max="3" width="75" customWidth="1"/>
    <col min="4" max="4" width="13" customWidth="1"/>
    <col min="5" max="5" width="56" customWidth="1"/>
    <col min="6" max="6" width="48" customWidth="1"/>
  </cols>
  <sheetData>
    <row r="2" ht="24" customHeight="1" spans="1:1" x14ac:dyDescent="0.25">
      <c r="A2" s="1" t="s">
        <v>105</v>
      </c>
    </row>
    <row r="5" ht="42" customHeight="1" spans="1:6" x14ac:dyDescent="0.25">
      <c r="A5" s="2" t="s">
        <v>64</v>
      </c>
      <c r="B5" s="2" t="s">
        <v>106</v>
      </c>
      <c r="C5" s="2" t="s">
        <v>107</v>
      </c>
      <c r="D5" s="2" t="s">
        <v>56</v>
      </c>
      <c r="E5" s="2" t="s">
        <v>108</v>
      </c>
      <c r="F5" s="2" t="s">
        <v>109</v>
      </c>
    </row>
    <row r="6" ht="48" customHeight="1" spans="1:6" x14ac:dyDescent="0.25">
      <c r="A6" s="3" t="s">
        <v>110</v>
      </c>
      <c r="B6" s="3" t="s">
        <v>81</v>
      </c>
      <c r="C6" s="3" t="s">
        <v>111</v>
      </c>
      <c r="D6" s="3" t="s">
        <v>82</v>
      </c>
      <c r="E6" s="3" t="s">
        <v>112</v>
      </c>
      <c r="F6" s="3" t="s">
        <v>113</v>
      </c>
    </row>
    <row r="7" ht="48" customHeight="1" spans="1:6" x14ac:dyDescent="0.25">
      <c r="A7" s="3" t="s">
        <v>110</v>
      </c>
      <c r="B7" s="3" t="s">
        <v>85</v>
      </c>
      <c r="C7" s="3" t="s">
        <v>114</v>
      </c>
      <c r="D7" s="3" t="s">
        <v>82</v>
      </c>
      <c r="E7" s="3" t="s">
        <v>112</v>
      </c>
      <c r="F7" s="3" t="s">
        <v>113</v>
      </c>
    </row>
    <row r="8" ht="48" customHeight="1" spans="1:6" x14ac:dyDescent="0.25">
      <c r="A8" s="3" t="s">
        <v>115</v>
      </c>
      <c r="B8" s="3" t="s">
        <v>116</v>
      </c>
      <c r="C8" s="3" t="s">
        <v>117</v>
      </c>
      <c r="D8" s="3" t="s">
        <v>82</v>
      </c>
      <c r="E8" s="3" t="s">
        <v>118</v>
      </c>
      <c r="F8" s="3" t="s">
        <v>119</v>
      </c>
    </row>
    <row r="9" ht="57" customHeight="1" spans="1:6" x14ac:dyDescent="0.25">
      <c r="A9" s="3" t="s">
        <v>115</v>
      </c>
      <c r="B9" s="3" t="s">
        <v>87</v>
      </c>
      <c r="C9" s="3" t="s">
        <v>120</v>
      </c>
      <c r="D9" s="3" t="s">
        <v>82</v>
      </c>
      <c r="E9" s="3" t="s">
        <v>121</v>
      </c>
      <c r="F9" s="3" t="s">
        <v>122</v>
      </c>
    </row>
    <row r="10" ht="48" customHeight="1" spans="1:6" x14ac:dyDescent="0.25">
      <c r="A10" s="3" t="s">
        <v>115</v>
      </c>
      <c r="B10" s="3" t="s">
        <v>123</v>
      </c>
      <c r="C10" s="3" t="s">
        <v>124</v>
      </c>
      <c r="D10" s="3" t="s">
        <v>82</v>
      </c>
      <c r="E10" s="3" t="s">
        <v>125</v>
      </c>
      <c r="F10" s="3" t="s">
        <v>126</v>
      </c>
    </row>
    <row r="11" ht="48" customHeight="1" spans="1:6" x14ac:dyDescent="0.25">
      <c r="A11" s="3" t="s">
        <v>115</v>
      </c>
      <c r="B11" s="3" t="s">
        <v>127</v>
      </c>
      <c r="C11" s="3" t="s">
        <v>128</v>
      </c>
      <c r="D11" s="3" t="s">
        <v>82</v>
      </c>
      <c r="E11" s="3" t="s">
        <v>129</v>
      </c>
      <c r="F11" s="3" t="s">
        <v>130</v>
      </c>
    </row>
    <row r="12" ht="48" customHeight="1" spans="1:6" x14ac:dyDescent="0.25">
      <c r="A12" s="3" t="s">
        <v>115</v>
      </c>
      <c r="B12" s="3" t="s">
        <v>81</v>
      </c>
      <c r="C12" s="3" t="s">
        <v>111</v>
      </c>
      <c r="D12" s="3" t="s">
        <v>82</v>
      </c>
      <c r="E12" s="3" t="s">
        <v>129</v>
      </c>
      <c r="F12" s="3" t="s">
        <v>130</v>
      </c>
    </row>
    <row r="13" ht="48" customHeight="1" spans="1:6" x14ac:dyDescent="0.25">
      <c r="A13" s="3" t="s">
        <v>115</v>
      </c>
      <c r="B13" s="3" t="s">
        <v>85</v>
      </c>
      <c r="C13" s="3" t="s">
        <v>114</v>
      </c>
      <c r="D13" s="3" t="s">
        <v>82</v>
      </c>
      <c r="E13" s="3" t="s">
        <v>129</v>
      </c>
      <c r="F13" s="3" t="s">
        <v>130</v>
      </c>
    </row>
    <row r="14" ht="48" customHeight="1" spans="1:6" x14ac:dyDescent="0.25">
      <c r="A14" s="3" t="s">
        <v>115</v>
      </c>
      <c r="B14" s="3" t="s">
        <v>131</v>
      </c>
      <c r="C14" s="3" t="s">
        <v>132</v>
      </c>
      <c r="D14" s="3" t="s">
        <v>82</v>
      </c>
      <c r="E14" s="3" t="s">
        <v>129</v>
      </c>
      <c r="F14" s="3" t="s">
        <v>130</v>
      </c>
    </row>
    <row r="15" ht="48" customHeight="1" spans="1:6" x14ac:dyDescent="0.25">
      <c r="A15" s="3" t="s">
        <v>115</v>
      </c>
      <c r="B15" s="3" t="s">
        <v>133</v>
      </c>
      <c r="C15" s="3" t="s">
        <v>134</v>
      </c>
      <c r="D15" s="3" t="s">
        <v>135</v>
      </c>
      <c r="E15" s="3" t="s">
        <v>136</v>
      </c>
      <c r="F15" s="3" t="s">
        <v>137</v>
      </c>
    </row>
    <row r="16" ht="48" customHeight="1" spans="1:6" x14ac:dyDescent="0.25">
      <c r="A16" s="3" t="s">
        <v>115</v>
      </c>
      <c r="B16" s="3" t="s">
        <v>138</v>
      </c>
      <c r="C16" s="3" t="s">
        <v>139</v>
      </c>
      <c r="D16" s="3" t="s">
        <v>100</v>
      </c>
      <c r="E16" s="3" t="s">
        <v>140</v>
      </c>
      <c r="F16" s="3" t="s">
        <v>141</v>
      </c>
    </row>
    <row r="17" ht="48" customHeight="1" spans="1:6" x14ac:dyDescent="0.25">
      <c r="A17" s="3" t="s">
        <v>115</v>
      </c>
      <c r="B17" s="3" t="s">
        <v>142</v>
      </c>
      <c r="C17" s="3" t="s">
        <v>143</v>
      </c>
      <c r="D17" s="3" t="s">
        <v>100</v>
      </c>
      <c r="E17" s="3" t="s">
        <v>140</v>
      </c>
      <c r="F17" s="3" t="s">
        <v>144</v>
      </c>
    </row>
    <row r="18" ht="48" customHeight="1" spans="1:6" x14ac:dyDescent="0.25">
      <c r="A18" s="3" t="s">
        <v>115</v>
      </c>
      <c r="B18" s="3" t="s">
        <v>145</v>
      </c>
      <c r="C18" s="3" t="s">
        <v>146</v>
      </c>
      <c r="D18" s="3" t="s">
        <v>100</v>
      </c>
      <c r="E18" s="3" t="s">
        <v>147</v>
      </c>
      <c r="F18" s="3" t="s">
        <v>148</v>
      </c>
    </row>
    <row r="19" ht="48" customHeight="1" spans="1:6" x14ac:dyDescent="0.25">
      <c r="A19" s="3" t="s">
        <v>115</v>
      </c>
      <c r="B19" s="3" t="s">
        <v>149</v>
      </c>
      <c r="C19" s="3" t="s">
        <v>150</v>
      </c>
      <c r="D19" s="3" t="s">
        <v>100</v>
      </c>
      <c r="E19" s="3" t="s">
        <v>151</v>
      </c>
      <c r="F19" s="3" t="s">
        <v>152</v>
      </c>
    </row>
    <row r="20" ht="48" customHeight="1" spans="1:6" x14ac:dyDescent="0.25">
      <c r="A20" s="3" t="s">
        <v>115</v>
      </c>
      <c r="B20" s="3" t="s">
        <v>153</v>
      </c>
      <c r="C20" s="3" t="s">
        <v>154</v>
      </c>
      <c r="D20" s="3" t="s">
        <v>102</v>
      </c>
      <c r="E20" s="3" t="s">
        <v>155</v>
      </c>
      <c r="F20" s="3" t="s">
        <v>156</v>
      </c>
    </row>
    <row r="21" ht="48" customHeight="1" spans="1:6" x14ac:dyDescent="0.25">
      <c r="A21" s="3" t="s">
        <v>115</v>
      </c>
      <c r="B21" s="3" t="s">
        <v>157</v>
      </c>
      <c r="C21" s="3" t="s">
        <v>158</v>
      </c>
      <c r="D21" s="3" t="s">
        <v>102</v>
      </c>
      <c r="E21" s="3" t="s">
        <v>155</v>
      </c>
      <c r="F21" s="3" t="s">
        <v>156</v>
      </c>
    </row>
    <row r="22" ht="48" customHeight="1" spans="1:6" x14ac:dyDescent="0.25">
      <c r="A22" s="3" t="s">
        <v>115</v>
      </c>
      <c r="B22" s="3" t="s">
        <v>159</v>
      </c>
      <c r="C22" s="3" t="s">
        <v>160</v>
      </c>
      <c r="D22" s="3" t="s">
        <v>102</v>
      </c>
      <c r="E22" s="3" t="s">
        <v>155</v>
      </c>
      <c r="F22" s="3" t="s">
        <v>156</v>
      </c>
    </row>
    <row r="23" ht="48" customHeight="1" spans="1:6" x14ac:dyDescent="0.25">
      <c r="A23" s="3" t="s">
        <v>115</v>
      </c>
      <c r="B23" s="3" t="s">
        <v>161</v>
      </c>
      <c r="C23" s="3" t="s">
        <v>162</v>
      </c>
      <c r="D23" s="3" t="s">
        <v>104</v>
      </c>
      <c r="E23" s="3" t="s">
        <v>163</v>
      </c>
      <c r="F23" s="3" t="s">
        <v>156</v>
      </c>
    </row>
    <row r="24" ht="48" customHeight="1" spans="1:6" x14ac:dyDescent="0.25">
      <c r="A24" s="3" t="s">
        <v>115</v>
      </c>
      <c r="B24" s="3" t="s">
        <v>164</v>
      </c>
      <c r="C24" s="3" t="s">
        <v>165</v>
      </c>
      <c r="D24" s="3" t="s">
        <v>104</v>
      </c>
      <c r="E24" s="3" t="s">
        <v>163</v>
      </c>
      <c r="F24" s="3" t="s">
        <v>156</v>
      </c>
    </row>
    <row r="25" ht="48" customHeight="1" spans="1:6" x14ac:dyDescent="0.25">
      <c r="A25" s="3" t="s">
        <v>115</v>
      </c>
      <c r="B25" s="3" t="s">
        <v>166</v>
      </c>
      <c r="C25" s="3" t="s">
        <v>167</v>
      </c>
      <c r="D25" s="3" t="s">
        <v>104</v>
      </c>
      <c r="E25" s="3" t="s">
        <v>163</v>
      </c>
      <c r="F25" s="3" t="s">
        <v>156</v>
      </c>
    </row>
    <row r="26" ht="48" customHeight="1" spans="1:6" x14ac:dyDescent="0.25">
      <c r="A26" s="3" t="s">
        <v>115</v>
      </c>
      <c r="B26" s="3" t="s">
        <v>168</v>
      </c>
      <c r="C26" s="3" t="s">
        <v>169</v>
      </c>
      <c r="D26" s="3" t="s">
        <v>104</v>
      </c>
      <c r="E26" s="3" t="s">
        <v>163</v>
      </c>
      <c r="F26" s="3" t="s">
        <v>156</v>
      </c>
    </row>
    <row r="27" ht="48" customHeight="1" spans="1:6" x14ac:dyDescent="0.25">
      <c r="A27" s="3" t="s">
        <v>115</v>
      </c>
      <c r="B27" s="3" t="s">
        <v>170</v>
      </c>
      <c r="C27" s="3" t="s">
        <v>171</v>
      </c>
      <c r="D27" s="3" t="s">
        <v>100</v>
      </c>
      <c r="E27" s="3" t="s">
        <v>172</v>
      </c>
      <c r="F27" s="3" t="s">
        <v>173</v>
      </c>
    </row>
    <row r="28" ht="48" customHeight="1" spans="1:6" x14ac:dyDescent="0.25">
      <c r="A28" s="3" t="s">
        <v>115</v>
      </c>
      <c r="B28" s="3" t="s">
        <v>174</v>
      </c>
      <c r="C28" s="3" t="s">
        <v>175</v>
      </c>
      <c r="D28" s="3" t="s">
        <v>100</v>
      </c>
      <c r="E28" s="3" t="s">
        <v>176</v>
      </c>
      <c r="F28" s="3" t="s">
        <v>177</v>
      </c>
    </row>
    <row r="29" ht="48" customHeight="1" spans="1:6" x14ac:dyDescent="0.25">
      <c r="A29" s="3" t="s">
        <v>115</v>
      </c>
      <c r="B29" s="3" t="s">
        <v>178</v>
      </c>
      <c r="C29" s="3" t="s">
        <v>179</v>
      </c>
      <c r="D29" s="3" t="s">
        <v>180</v>
      </c>
      <c r="E29" s="3" t="s">
        <v>181</v>
      </c>
      <c r="F29" s="3" t="s">
        <v>182</v>
      </c>
    </row>
    <row r="30" ht="48" customHeight="1" spans="1:6" x14ac:dyDescent="0.25">
      <c r="A30" s="3" t="s">
        <v>115</v>
      </c>
      <c r="B30" s="3" t="s">
        <v>183</v>
      </c>
      <c r="C30" s="3" t="s">
        <v>184</v>
      </c>
      <c r="D30" s="3" t="s">
        <v>82</v>
      </c>
      <c r="E30" s="3" t="s">
        <v>185</v>
      </c>
      <c r="F30" s="3" t="s">
        <v>186</v>
      </c>
    </row>
    <row r="31" ht="48" customHeight="1" spans="1:6" x14ac:dyDescent="0.25">
      <c r="A31" s="3" t="s">
        <v>115</v>
      </c>
      <c r="B31" s="3" t="s">
        <v>187</v>
      </c>
      <c r="C31" s="3" t="s">
        <v>188</v>
      </c>
      <c r="D31" s="3" t="s">
        <v>102</v>
      </c>
      <c r="E31" s="3" t="s">
        <v>189</v>
      </c>
      <c r="F31" s="3" t="s">
        <v>190</v>
      </c>
    </row>
    <row r="32" ht="57" customHeight="1" spans="1:6" x14ac:dyDescent="0.25">
      <c r="A32" s="3" t="s">
        <v>115</v>
      </c>
      <c r="B32" s="3" t="s">
        <v>191</v>
      </c>
      <c r="C32" s="3" t="s">
        <v>192</v>
      </c>
      <c r="D32" s="3" t="s">
        <v>82</v>
      </c>
      <c r="E32" s="3" t="s">
        <v>189</v>
      </c>
      <c r="F32" s="3" t="s">
        <v>190</v>
      </c>
    </row>
    <row r="33" ht="48" customHeight="1" spans="1:6" x14ac:dyDescent="0.25">
      <c r="A33" s="3" t="s">
        <v>193</v>
      </c>
      <c r="B33" s="3" t="s">
        <v>194</v>
      </c>
      <c r="C33" s="3" t="s">
        <v>195</v>
      </c>
      <c r="D33" s="3" t="s">
        <v>196</v>
      </c>
      <c r="E33" s="3" t="s">
        <v>197</v>
      </c>
      <c r="F33" s="3" t="s">
        <v>198</v>
      </c>
    </row>
    <row r="34" ht="48" customHeight="1" spans="1:6" x14ac:dyDescent="0.25">
      <c r="A34" s="3" t="s">
        <v>193</v>
      </c>
      <c r="B34" s="3" t="s">
        <v>199</v>
      </c>
      <c r="C34" s="3" t="s">
        <v>200</v>
      </c>
      <c r="D34" s="3" t="s">
        <v>201</v>
      </c>
      <c r="E34" s="3" t="s">
        <v>202</v>
      </c>
      <c r="F34" s="3" t="s">
        <v>203</v>
      </c>
    </row>
  </sheetData>
  <autoFilter ref="A5:F34"/>
  <pageMargins left="0.7" right="0.7" top="0.75" bottom="0.75" header="0.3" footer="0.3"/>
  <pageSetup paperSize="8" orientation="landscape" horizontalDpi="4294967295" verticalDpi="4294967295" scale="100" fitToWidth="1" fitToHeight="0"/>
  <headerFooter>
    <oddFooter>Испытание и промывка трубопроводов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ВОР_бланк</vt:lpstr>
      <vt:lpstr>Пример</vt:lpstr>
      <vt:lpstr>Нормы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2026-10-07T05:59:05Z</dcterms:modified>
</cp:coreProperties>
</file>