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Грунтовка стен" state="visible" r:id="rId4"/>
  </sheets>
  <definedNames>
    <definedName name="_xlnm.Print_Area" localSheetId="0">'Грунтовка стен'!$A1:$H24</definedName>
  </definedNames>
  <calcPr calcId="171027" fullCalcOnLoad="1"/>
</workbook>
</file>

<file path=xl/sharedStrings.xml><?xml version="1.0" encoding="utf-8"?>
<sst xmlns="http://schemas.openxmlformats.org/spreadsheetml/2006/main" count="25" uniqueCount="22">
  <si>
    <t>Грунтовка стен: образец ведомости</t>
  </si>
  <si>
    <t>Площадь, м²</t>
  </si>
  <si>
    <t>ГЭСН</t>
  </si>
  <si>
    <t>Объём, 100 м²</t>
  </si>
  <si>
    <t>Один слой</t>
  </si>
  <si>
    <t>15-04-006-03</t>
  </si>
  <si>
    <t>Два слоя</t>
  </si>
  <si>
    <t>15-04-006-04</t>
  </si>
  <si>
    <t>№</t>
  </si>
  <si>
    <t>Участок стены</t>
  </si>
  <si>
    <t>Основание</t>
  </si>
  <si>
    <t>Число слоёв</t>
  </si>
  <si>
    <t>Норма ГЭСН</t>
  </si>
  <si>
    <t>Проверка строки</t>
  </si>
  <si>
    <t>Комната 1, стены</t>
  </si>
  <si>
    <t>Цементная штукатурка</t>
  </si>
  <si>
    <t>Комната 2, стены</t>
  </si>
  <si>
    <t>Учебный пример, числа условные.</t>
  </si>
  <si>
    <t>Только отдельное грунтование глубокого проникновения. Проверьте состав последующей отделки.</t>
  </si>
  <si>
    <t>Для двух слоёв выбирается отдельная норма. Площадь повторно на два не умножают.</t>
  </si>
  <si>
    <t>Итоги учитывают разные непересекающиеся участки. Объём равен площади, делённой на 100.</t>
  </si>
  <si>
    <t>Источник: ГЭСН 81-02-15-2022, таблица 15-04-006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</si>
</sst>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4" x14ac:knownFonts="1">
    <font>
      <color theme="1"/>
      <family val="2"/>
      <scheme val="minor"/>
      <sz val="11"/>
      <name val="Calibri"/>
    </font>
    <font>
      <b/>
      <color rgb="FF49342C"/>
      <sz val="14"/>
      <name val="Arial"/>
    </font>
    <font>
      <color rgb="FF292421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42C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164" fontId="2" fillId="0" borderId="0" xfId="0" applyNumberFormat="1" applyFont="1" applyAlignment="1">
      <alignment horizontal="right" vertical="center"/>
    </xf>
    <xf numFmtId="164" fontId="3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1">
    <dxf>
      <font>
        <color rgb="FF9C0006"/>
      </font>
      <fill>
        <patternFill patternType="solid">
          <fgColor rgb="FFFFDD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_gosudarstvennye-elementnye-smetnye-normy/0/gesn_81-02-15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6" customWidth="1"/>
    <col min="3" max="3" width="25" customWidth="1"/>
    <col min="4" max="4" width="10" customWidth="1"/>
    <col min="5" max="5" width="14" customWidth="1"/>
    <col min="6" max="6" width="19" customWidth="1"/>
    <col min="7" max="7" width="17" customWidth="1"/>
    <col min="8" max="8" width="24" customWidth="1"/>
  </cols>
  <sheetData>
    <row r="2" ht="26" customHeight="1" spans="1:1" x14ac:dyDescent="0.25">
      <c r="A2" s="1" t="s">
        <v>0</v>
      </c>
    </row>
    <row r="3" spans="1:8" x14ac:dyDescent="0.25">
      <c r="A3" s="2"/>
      <c r="B3" s="2"/>
      <c r="C3" s="2"/>
      <c r="D3" s="3"/>
      <c r="E3" s="4" t="s">
        <v>1</v>
      </c>
      <c r="F3" s="4" t="s">
        <v>2</v>
      </c>
      <c r="G3" s="4" t="s">
        <v>3</v>
      </c>
      <c r="H3" s="5"/>
    </row>
    <row r="4" ht="25" customHeight="1" spans="1:8" x14ac:dyDescent="0.25">
      <c r="A4" s="2"/>
      <c r="B4" s="2" t="s">
        <v>4</v>
      </c>
      <c r="C4" s="2"/>
      <c r="D4" s="3"/>
      <c r="E4" s="6">
        <f>IF(COUNTIFS(H8:H17,"Заполните строку")+COUNTIFS(H8:H17,"Проверьте данные")&gt;0,"Проверьте строки",SUMIFS(E8:E17,D8:D17,1))</f>
        <v>80</v>
      </c>
      <c r="F4" s="5" t="s">
        <v>5</v>
      </c>
      <c r="G4" s="6">
        <f>IF(ISNUMBER(E4),E4/100,"Проверьте строки")</f>
        <v>0.8</v>
      </c>
      <c r="H4" s="5"/>
    </row>
    <row r="5" ht="25" customHeight="1" spans="1:8" x14ac:dyDescent="0.25">
      <c r="A5" s="2"/>
      <c r="B5" s="2" t="s">
        <v>6</v>
      </c>
      <c r="C5" s="2"/>
      <c r="D5" s="3"/>
      <c r="E5" s="6">
        <f>IF(COUNTIFS(H8:H17,"Заполните строку")+COUNTIFS(H8:H17,"Проверьте данные")&gt;0,"Проверьте строки",SUMIFS(E8:E17,D8:D17,2))</f>
        <v>47.5</v>
      </c>
      <c r="F5" s="5" t="s">
        <v>7</v>
      </c>
      <c r="G5" s="6">
        <f>IF(ISNUMBER(E5),E5/100,"Проверьте строки")</f>
        <v>0.475</v>
      </c>
      <c r="H5" s="5"/>
    </row>
    <row r="6" spans="1:8" x14ac:dyDescent="0.25">
      <c r="A6" s="2"/>
      <c r="B6" s="2"/>
      <c r="C6" s="2"/>
      <c r="D6" s="3"/>
      <c r="E6" s="6"/>
      <c r="F6" s="5"/>
      <c r="G6" s="6"/>
      <c r="H6" s="5"/>
    </row>
    <row r="7" ht="30" customHeight="1" spans="1:8" x14ac:dyDescent="0.25">
      <c r="A7" s="4" t="s">
        <v>8</v>
      </c>
      <c r="B7" s="4" t="s">
        <v>9</v>
      </c>
      <c r="C7" s="4" t="s">
        <v>10</v>
      </c>
      <c r="D7" s="4" t="s">
        <v>11</v>
      </c>
      <c r="E7" s="7" t="s">
        <v>1</v>
      </c>
      <c r="F7" s="4" t="s">
        <v>12</v>
      </c>
      <c r="G7" s="7" t="s">
        <v>3</v>
      </c>
      <c r="H7" s="4" t="s">
        <v>13</v>
      </c>
    </row>
    <row r="8" ht="26" customHeight="1" spans="1:8" x14ac:dyDescent="0.25">
      <c r="A8" s="2">
        <v>1</v>
      </c>
      <c r="B8" s="8" t="s">
        <v>14</v>
      </c>
      <c r="C8" s="8" t="s">
        <v>15</v>
      </c>
      <c r="D8" s="9">
        <v>1</v>
      </c>
      <c r="E8" s="10">
        <v>80</v>
      </c>
      <c r="F8" s="5" t="str">
        <f>IF(D8="","",IF(D8=1,$F$4,IF(D8=2,$F$5,"")))</f>
        <v>15-04-006-03</v>
      </c>
      <c r="G8" s="6">
        <f>IF(H8="Учтено",E8/100,"")</f>
        <v>0.8</v>
      </c>
      <c r="H8" s="5" t="str">
        <f>IF(COUNTA(B8:E8)=0,"",IF(OR(B8="",C8="",D8="",E8=""),"Заполните строку",IF(AND(OR(D8=1,D8=2),ISNUMBER(E8),E8&gt;=0),"Учтено","Проверьте данные")))</f>
        <v>Учтено</v>
      </c>
    </row>
    <row r="9" ht="26" customHeight="1" spans="1:8" x14ac:dyDescent="0.25">
      <c r="A9" s="2">
        <v>2</v>
      </c>
      <c r="B9" s="8" t="s">
        <v>16</v>
      </c>
      <c r="C9" s="8" t="s">
        <v>15</v>
      </c>
      <c r="D9" s="9">
        <v>2</v>
      </c>
      <c r="E9" s="10">
        <v>47.5</v>
      </c>
      <c r="F9" s="5" t="str">
        <f>IF(D9="","",IF(D9=1,$F$4,IF(D9=2,$F$5,"")))</f>
        <v>15-04-006-04</v>
      </c>
      <c r="G9" s="6">
        <f>IF(H9="Учтено",E9/100,"")</f>
        <v>0.475</v>
      </c>
      <c r="H9" s="5" t="str">
        <f>IF(COUNTA(B9:E9)=0,"",IF(OR(B9="",C9="",D9="",E9=""),"Заполните строку",IF(AND(OR(D9=1,D9=2),ISNUMBER(E9),E9&gt;=0),"Учтено","Проверьте данные")))</f>
        <v>Учтено</v>
      </c>
    </row>
    <row r="10" ht="26" customHeight="1" spans="1:8" x14ac:dyDescent="0.25">
      <c r="A10" s="2">
        <v>3</v>
      </c>
      <c r="B10" s="8"/>
      <c r="C10" s="8"/>
      <c r="D10" s="9"/>
      <c r="E10" s="10"/>
      <c r="F10" s="5" t="str">
        <f>IF(D10="","",IF(D10=1,$F$4,IF(D10=2,$F$5,"")))</f>
        <v/>
      </c>
      <c r="G10" s="6" t="str">
        <f>IF(H10="Учтено",E10/100,"")</f>
        <v/>
      </c>
      <c r="H10" s="5" t="str">
        <f>IF(COUNTA(B10:E10)=0,"",IF(OR(B10="",C10="",D10="",E10=""),"Заполните строку",IF(AND(OR(D10=1,D10=2),ISNUMBER(E10),E10&gt;=0),"Учтено","Проверьте данные")))</f>
        <v/>
      </c>
    </row>
    <row r="11" ht="26" customHeight="1" spans="1:8" x14ac:dyDescent="0.25">
      <c r="A11" s="2">
        <v>4</v>
      </c>
      <c r="B11" s="8"/>
      <c r="C11" s="8"/>
      <c r="D11" s="9"/>
      <c r="E11" s="10"/>
      <c r="F11" s="5" t="str">
        <f>IF(D11="","",IF(D11=1,$F$4,IF(D11=2,$F$5,"")))</f>
        <v/>
      </c>
      <c r="G11" s="6" t="str">
        <f>IF(H11="Учтено",E11/100,"")</f>
        <v/>
      </c>
      <c r="H11" s="5" t="str">
        <f>IF(COUNTA(B11:E11)=0,"",IF(OR(B11="",C11="",D11="",E11=""),"Заполните строку",IF(AND(OR(D11=1,D11=2),ISNUMBER(E11),E11&gt;=0),"Учтено","Проверьте данные")))</f>
        <v/>
      </c>
    </row>
    <row r="12" ht="26" customHeight="1" spans="1:8" x14ac:dyDescent="0.25">
      <c r="A12" s="2">
        <v>5</v>
      </c>
      <c r="B12" s="8"/>
      <c r="C12" s="8"/>
      <c r="D12" s="9"/>
      <c r="E12" s="10"/>
      <c r="F12" s="5" t="str">
        <f>IF(D12="","",IF(D12=1,$F$4,IF(D12=2,$F$5,"")))</f>
        <v/>
      </c>
      <c r="G12" s="6" t="str">
        <f>IF(H12="Учтено",E12/100,"")</f>
        <v/>
      </c>
      <c r="H12" s="5" t="str">
        <f>IF(COUNTA(B12:E12)=0,"",IF(OR(B12="",C12="",D12="",E12=""),"Заполните строку",IF(AND(OR(D12=1,D12=2),ISNUMBER(E12),E12&gt;=0),"Учтено","Проверьте данные")))</f>
        <v/>
      </c>
    </row>
    <row r="13" ht="26" customHeight="1" spans="1:8" x14ac:dyDescent="0.25">
      <c r="A13" s="2">
        <v>6</v>
      </c>
      <c r="B13" s="8"/>
      <c r="C13" s="8"/>
      <c r="D13" s="9"/>
      <c r="E13" s="10"/>
      <c r="F13" s="5" t="str">
        <f>IF(D13="","",IF(D13=1,$F$4,IF(D13=2,$F$5,"")))</f>
        <v/>
      </c>
      <c r="G13" s="6" t="str">
        <f>IF(H13="Учтено",E13/100,"")</f>
        <v/>
      </c>
      <c r="H13" s="5" t="str">
        <f>IF(COUNTA(B13:E13)=0,"",IF(OR(B13="",C13="",D13="",E13=""),"Заполните строку",IF(AND(OR(D13=1,D13=2),ISNUMBER(E13),E13&gt;=0),"Учтено","Проверьте данные")))</f>
        <v/>
      </c>
    </row>
    <row r="14" ht="26" customHeight="1" spans="1:8" x14ac:dyDescent="0.25">
      <c r="A14" s="2">
        <v>7</v>
      </c>
      <c r="B14" s="8"/>
      <c r="C14" s="8"/>
      <c r="D14" s="9"/>
      <c r="E14" s="10"/>
      <c r="F14" s="5" t="str">
        <f>IF(D14="","",IF(D14=1,$F$4,IF(D14=2,$F$5,"")))</f>
        <v/>
      </c>
      <c r="G14" s="6" t="str">
        <f>IF(H14="Учтено",E14/100,"")</f>
        <v/>
      </c>
      <c r="H14" s="5" t="str">
        <f>IF(COUNTA(B14:E14)=0,"",IF(OR(B14="",C14="",D14="",E14=""),"Заполните строку",IF(AND(OR(D14=1,D14=2),ISNUMBER(E14),E14&gt;=0),"Учтено","Проверьте данные")))</f>
        <v/>
      </c>
    </row>
    <row r="15" ht="26" customHeight="1" spans="1:8" x14ac:dyDescent="0.25">
      <c r="A15" s="2">
        <v>8</v>
      </c>
      <c r="B15" s="8"/>
      <c r="C15" s="8"/>
      <c r="D15" s="9"/>
      <c r="E15" s="10"/>
      <c r="F15" s="5" t="str">
        <f>IF(D15="","",IF(D15=1,$F$4,IF(D15=2,$F$5,"")))</f>
        <v/>
      </c>
      <c r="G15" s="6" t="str">
        <f>IF(H15="Учтено",E15/100,"")</f>
        <v/>
      </c>
      <c r="H15" s="5" t="str">
        <f>IF(COUNTA(B15:E15)=0,"",IF(OR(B15="",C15="",D15="",E15=""),"Заполните строку",IF(AND(OR(D15=1,D15=2),ISNUMBER(E15),E15&gt;=0),"Учтено","Проверьте данные")))</f>
        <v/>
      </c>
    </row>
    <row r="16" ht="26" customHeight="1" spans="1:8" x14ac:dyDescent="0.25">
      <c r="A16" s="2">
        <v>9</v>
      </c>
      <c r="B16" s="8"/>
      <c r="C16" s="8"/>
      <c r="D16" s="9"/>
      <c r="E16" s="10"/>
      <c r="F16" s="5" t="str">
        <f>IF(D16="","",IF(D16=1,$F$4,IF(D16=2,$F$5,"")))</f>
        <v/>
      </c>
      <c r="G16" s="6" t="str">
        <f>IF(H16="Учтено",E16/100,"")</f>
        <v/>
      </c>
      <c r="H16" s="5" t="str">
        <f>IF(COUNTA(B16:E16)=0,"",IF(OR(B16="",C16="",D16="",E16=""),"Заполните строку",IF(AND(OR(D16=1,D16=2),ISNUMBER(E16),E16&gt;=0),"Учтено","Проверьте данные")))</f>
        <v/>
      </c>
    </row>
    <row r="17" ht="26" customHeight="1" spans="1:8" x14ac:dyDescent="0.25">
      <c r="A17" s="2">
        <v>10</v>
      </c>
      <c r="B17" s="8"/>
      <c r="C17" s="8"/>
      <c r="D17" s="9"/>
      <c r="E17" s="10"/>
      <c r="F17" s="5" t="str">
        <f>IF(D17="","",IF(D17=1,$F$4,IF(D17=2,$F$5,"")))</f>
        <v/>
      </c>
      <c r="G17" s="6" t="str">
        <f>IF(H17="Учтено",E17/100,"")</f>
        <v/>
      </c>
      <c r="H17" s="5" t="str">
        <f>IF(COUNTA(B17:E17)=0,"",IF(OR(B17="",C17="",D17="",E17=""),"Заполните строку",IF(AND(OR(D17=1,D17=2),ISNUMBER(E17),E17&gt;=0),"Учтено","Проверьте данные")))</f>
        <v/>
      </c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ht="23" customHeight="1" spans="1:8" x14ac:dyDescent="0.25">
      <c r="A19" s="2" t="s">
        <v>17</v>
      </c>
      <c r="B19" s="2"/>
      <c r="C19" s="2"/>
      <c r="D19" s="2"/>
      <c r="E19" s="2"/>
      <c r="F19" s="2"/>
      <c r="G19" s="2"/>
      <c r="H19" s="2"/>
    </row>
    <row r="20" ht="23" customHeight="1" spans="1:8" x14ac:dyDescent="0.25">
      <c r="A20" s="2" t="s">
        <v>18</v>
      </c>
      <c r="B20" s="2"/>
      <c r="C20" s="2"/>
      <c r="D20" s="2"/>
      <c r="E20" s="2"/>
      <c r="F20" s="2"/>
      <c r="G20" s="2"/>
      <c r="H20" s="2"/>
    </row>
    <row r="21" ht="23" customHeight="1" spans="1:8" x14ac:dyDescent="0.25">
      <c r="A21" s="2" t="s">
        <v>19</v>
      </c>
      <c r="B21" s="2"/>
      <c r="C21" s="2"/>
      <c r="D21" s="2"/>
      <c r="E21" s="2"/>
      <c r="F21" s="2"/>
      <c r="G21" s="2"/>
      <c r="H21" s="2"/>
    </row>
    <row r="22" ht="23" customHeight="1" spans="1:8" x14ac:dyDescent="0.25">
      <c r="A22" s="2" t="s">
        <v>20</v>
      </c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 t="s">
        <v>21</v>
      </c>
      <c r="B24" s="2"/>
      <c r="C24" s="2"/>
      <c r="D24" s="2"/>
      <c r="E24" s="2"/>
      <c r="F24" s="2"/>
      <c r="G24" s="2"/>
      <c r="H24" s="2"/>
    </row>
  </sheetData>
  <conditionalFormatting sqref="H8:H17">
    <cfRule type="expression" dxfId="0" priority="1">
      <formula>AND(H8&lt;&gt;"",H8&lt;&gt;"Учтено")</formula>
    </cfRule>
  </conditionalFormatting>
  <dataValidations count="4">
    <dataValidation type="list" allowBlank="1" showErrorMessage="1" errorStyle="stop" errorTitle="Число нанесений" error="Выберите 1 или 2." sqref="D10:D17">
      <formula1>"1,2"</formula1>
    </dataValidation>
    <dataValidation type="list" allowBlank="1" showErrorMessage="1" errorStyle="stop" errorTitle="Число нанесений" error="Выберите 1 или 2." sqref="D8:D17">
      <formula1>"1,2"</formula1>
    </dataValidation>
    <dataValidation type="decimal" operator="greaterThanOrEqual" allowBlank="1" showErrorMessage="1" errorStyle="stop" errorTitle="Площадь" error="Введите площадь не менее нуля." sqref="E10:E17">
      <formula1>0</formula1>
    </dataValidation>
    <dataValidation type="decimal" operator="greaterThanOrEqual" allowBlank="1" showErrorMessage="1" errorStyle="stop" errorTitle="Площадь" error="Введите площадь не менее нуля." sqref="E8:E17">
      <formula1>0</formula1>
    </dataValidation>
  </dataValidations>
  <hyperlinks>
    <hyperlink ref="A24" r:id="rId1"/>
  </hyperlinks>
  <pageMargins left="0.3" right="0.3" top="0.4" bottom="0.4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Грунтовка стен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2026-10-07T04:40:57Z</dcterms:created>
  <dcterms:modified xsi:type="dcterms:W3CDTF">2026-10-07T04:40:57Z</dcterms:modified>
</cp:coreProperties>
</file>