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Требования" state="visible" r:id="rId5"/>
    <sheet sheetId="3" name="Контроль_строк" state="visible" r:id="rId6"/>
    <sheet sheetId="4" name="Ресурсы" state="visible" r:id="rId7"/>
    <sheet sheetId="5" name="Стоимость_ПО" state="visible" r:id="rId8"/>
    <sheet sheetId="6" name="Приёмка" state="visible" r:id="rId9"/>
  </sheets>
  <definedNames>
    <definedName name="_xlnm.Print_Area" localSheetId="0">'Паспорт'!$A1:$B20</definedName>
    <definedName name="_xlnm.Print_Titles" localSheetId="0">'Паспорт'!$5:$5</definedName>
    <definedName name="_xlnm.Print_Area" localSheetId="1">'Требования'!$A1:$H12</definedName>
    <definedName name="_xlnm.Print_Titles" localSheetId="1">'Требования'!$5:$5</definedName>
    <definedName name="_xlnm.Print_Area" localSheetId="2">'Контроль_строк'!$A1:$P13</definedName>
    <definedName name="_xlnm.Print_Titles" localSheetId="2">'Контроль_строк'!$5:$5</definedName>
    <definedName name="_xlnm.Print_Area" localSheetId="3">'Ресурсы'!$A1:$L10</definedName>
    <definedName name="_xlnm.Print_Titles" localSheetId="3">'Ресурсы'!$5:$5</definedName>
    <definedName name="_xlnm.Print_Area" localSheetId="4">'Стоимость_ПО'!$A1:$J41</definedName>
    <definedName name="_xlnm.Print_Titles" localSheetId="4">'Стоимость_ПО'!$5:$5</definedName>
    <definedName name="_xlnm.Print_Area" localSheetId="5">'Приёмка'!$A1:$H17</definedName>
    <definedName name="_xlnm.Print_Titles" localSheetId="5">'Приёмка'!$5:$5</definedName>
  </definedNames>
  <calcPr calcId="171027" fullCalcOnLoad="1"/>
</workbook>
</file>

<file path=xl/sharedStrings.xml><?xml version="1.0" encoding="utf-8"?>
<sst xmlns="http://schemas.openxmlformats.org/spreadsheetml/2006/main" count="319" uniqueCount="154">
  <si>
    <t>Паспорт проверки переноса</t>
  </si>
  <si>
    <t>Жёлтые поля заполняет проверяющий. Учебный пример: объёмы условные. Для своего объекта замените исходные работы и параметры.</t>
  </si>
  <si>
    <t>Параметр</t>
  </si>
  <si>
    <t>Значение</t>
  </si>
  <si>
    <t>Объект</t>
  </si>
  <si>
    <t>Учебное новое помещение</t>
  </si>
  <si>
    <t>Подготовил</t>
  </si>
  <si>
    <t>Проверил</t>
  </si>
  <si>
    <t>Дата проверки</t>
  </si>
  <si>
    <t>Исходная программа и версия</t>
  </si>
  <si>
    <t>Принимающая программа и версия</t>
  </si>
  <si>
    <t>Метод расчёта</t>
  </si>
  <si>
    <t>Нормативная база и редакция</t>
  </si>
  <si>
    <t>ГЭСН ФСНБ-2022; редакцию указать для своего расчёта</t>
  </si>
  <si>
    <t>Регион и ценовая зона</t>
  </si>
  <si>
    <t>Квартал цен</t>
  </si>
  <si>
    <t>Формат и версия файла</t>
  </si>
  <si>
    <t>Имя исходного файла</t>
  </si>
  <si>
    <t>Имя файла после импорта</t>
  </si>
  <si>
    <t>Подпись подготовившего</t>
  </si>
  <si>
    <t>Подпись проверившего</t>
  </si>
  <si>
    <t>Требования к программе</t>
  </si>
  <si>
    <t>Сначала согласуйте перечень документов и состав комплекта. Описание производителя не заменяет проверку своего файла.</t>
  </si>
  <si>
    <t>Задача</t>
  </si>
  <si>
    <t>Документ заказчика</t>
  </si>
  <si>
    <t>Критичность</t>
  </si>
  <si>
    <t>База и метод</t>
  </si>
  <si>
    <t>Подтверждение и адрес источника</t>
  </si>
  <si>
    <t>Условия комплекта</t>
  </si>
  <si>
    <t>Результат проверки</t>
  </si>
  <si>
    <t>Локальная смета</t>
  </si>
  <si>
    <t>Указать</t>
  </si>
  <si>
    <t>Не проверено</t>
  </si>
  <si>
    <t>Акты КС-2 и КС-3</t>
  </si>
  <si>
    <t>Объектные и сводные документы</t>
  </si>
  <si>
    <t>Ведомость ресурсов</t>
  </si>
  <si>
    <t>Форматы передачи</t>
  </si>
  <si>
    <t>Совместная работа</t>
  </si>
  <si>
    <t>Работа с ВОР</t>
  </si>
  <si>
    <t>Контроль строк до и после импорта</t>
  </si>
  <si>
    <t>Количество нормы = физический объём / кратность. Значения до и после импорта вводят в измерителе нормы; пустые поля не означают успешную проверку.</t>
  </si>
  <si>
    <t>№ ВОР</t>
  </si>
  <si>
    <t>Работа</t>
  </si>
  <si>
    <t>Параметры технологии</t>
  </si>
  <si>
    <t>Единица ВОР</t>
  </si>
  <si>
    <t>Объём ВОР</t>
  </si>
  <si>
    <t>База</t>
  </si>
  <si>
    <t>Шифр</t>
  </si>
  <si>
    <t>Измеритель нормы</t>
  </si>
  <si>
    <t>Кратность</t>
  </si>
  <si>
    <t>Ожидаемое количество нормы</t>
  </si>
  <si>
    <t>До импорта</t>
  </si>
  <si>
    <t>После импорта</t>
  </si>
  <si>
    <t>Разница</t>
  </si>
  <si>
    <t>Источник</t>
  </si>
  <si>
    <t>Статус</t>
  </si>
  <si>
    <t>Замечание</t>
  </si>
  <si>
    <t>Прокладочная тепло- и звукоизоляция пола</t>
  </si>
  <si>
    <t>Рулонный вспененный материал, проклейка стыков</t>
  </si>
  <si>
    <t>м²</t>
  </si>
  <si>
    <t>ГЭСН ФСНБ-2022</t>
  </si>
  <si>
    <t>11-01-009-03</t>
  </si>
  <si>
    <t>100 м²</t>
  </si>
  <si>
    <t>ГЭСН ФСНБ-2022, 11-01-009-03</t>
  </si>
  <si>
    <t>Установка деревянного плинтуса</t>
  </si>
  <si>
    <t>Разметка, нарезка и установка</t>
  </si>
  <si>
    <t>м</t>
  </si>
  <si>
    <t>11-01-039-01</t>
  </si>
  <si>
    <t>100 м</t>
  </si>
  <si>
    <t>ГЭСН ФСНБ-2022, 11-01-039-01</t>
  </si>
  <si>
    <t>Высококачественная водоэмульсионная окраска стен</t>
  </si>
  <si>
    <t>По штукатурке; подмазка, шлифовка подмазанных мест, окраска</t>
  </si>
  <si>
    <t>15-04-005-07</t>
  </si>
  <si>
    <t>ГЭСН ФСНБ-2022, 15-04-005-07</t>
  </si>
  <si>
    <t>Контроль расхода ресурсов</t>
  </si>
  <si>
    <t>Расход на норму умножается на количество нормы из листа «Контроль_строк». До и после импорта указывают в той же единице ресурса.</t>
  </si>
  <si>
    <t>Код ресурса</t>
  </si>
  <si>
    <t>Наименование</t>
  </si>
  <si>
    <t>Измеритель ресурса</t>
  </si>
  <si>
    <t>Расход на норму</t>
  </si>
  <si>
    <t>Количество нормы</t>
  </si>
  <si>
    <t>Ожидаемый расход</t>
  </si>
  <si>
    <t>01.7.06.14-1004</t>
  </si>
  <si>
    <t>Ленты алюминиевые с липким слоем для герметизации, теплоизоляции стыков и швов, ширина 75 мм</t>
  </si>
  <si>
    <t>01.7.20.08-0051</t>
  </si>
  <si>
    <t>Ветошь хлопчатобумажная цветная</t>
  </si>
  <si>
    <t>кг</t>
  </si>
  <si>
    <t>01.7.15.06-0122</t>
  </si>
  <si>
    <t>Гвозди стальные строительные, диаметр 1,8 мм, длина 50-60 мм</t>
  </si>
  <si>
    <t>т</t>
  </si>
  <si>
    <t>14.5.11.01-0001</t>
  </si>
  <si>
    <t>Шпатлевка клеевая</t>
  </si>
  <si>
    <t>01.7.17.11-0011</t>
  </si>
  <si>
    <t>Шкурка шлифовальная двухслойная с зернистостью 40-25</t>
  </si>
  <si>
    <t>Состав стоимости программы</t>
  </si>
  <si>
    <t>Заполните одинаковый комплект и период по коммерческим предложениям. Жёлтые поля редактируются. Пустая обязательная цена даёт неполный расчёт; включённую услугу повторно не суммируют.</t>
  </si>
  <si>
    <t>Программа</t>
  </si>
  <si>
    <t>Позиция комплекта</t>
  </si>
  <si>
    <t>Применима?</t>
  </si>
  <si>
    <t>Включена?</t>
  </si>
  <si>
    <t>Цена, руб.</t>
  </si>
  <si>
    <t>К сумме, руб.</t>
  </si>
  <si>
    <t>Период</t>
  </si>
  <si>
    <t>Рабочие места</t>
  </si>
  <si>
    <t>Дата предложения</t>
  </si>
  <si>
    <t>Источник предложения</t>
  </si>
  <si>
    <t>ГРАНД-Смета</t>
  </si>
  <si>
    <t>Лицензия</t>
  </si>
  <si>
    <t>Да</t>
  </si>
  <si>
    <t>Нет</t>
  </si>
  <si>
    <t>Нормативные базы</t>
  </si>
  <si>
    <t>Обновления программы</t>
  </si>
  <si>
    <t>Обновления баз</t>
  </si>
  <si>
    <t>Дополнительные модули</t>
  </si>
  <si>
    <t>Поддержка</t>
  </si>
  <si>
    <t>Обучение</t>
  </si>
  <si>
    <t>Перенос архива</t>
  </si>
  <si>
    <t>Итого по выбранному комплекту</t>
  </si>
  <si>
    <t>Smeta.RU</t>
  </si>
  <si>
    <t>Адепт:Смета</t>
  </si>
  <si>
    <t>АВС</t>
  </si>
  <si>
    <t>Приёмка перенесённой сметы</t>
  </si>
  <si>
    <t>Запишите ожидаемое и полученное значение, причину расхождения и решение. Подпись проверяющего ставят после устранения отличий.</t>
  </si>
  <si>
    <t>Проверка</t>
  </si>
  <si>
    <t>Ожидаемое</t>
  </si>
  <si>
    <t>Полученное</t>
  </si>
  <si>
    <t>Расхождение</t>
  </si>
  <si>
    <t>Решение</t>
  </si>
  <si>
    <t>Ответственный</t>
  </si>
  <si>
    <t>Дата</t>
  </si>
  <si>
    <t>Подпись</t>
  </si>
  <si>
    <t>Все строки и разделы</t>
  </si>
  <si>
    <t>Полный состав исходной сметы</t>
  </si>
  <si>
    <t>Дубли и пропуски</t>
  </si>
  <si>
    <t>Отсутствуют</t>
  </si>
  <si>
    <t>База и шифры</t>
  </si>
  <si>
    <t>Совпадают с исходником и требованиями</t>
  </si>
  <si>
    <t>Измерители и кратность</t>
  </si>
  <si>
    <t>Физические объёмы сохранены</t>
  </si>
  <si>
    <t>Ресурсы и замены материалов</t>
  </si>
  <si>
    <t>Совпадают количества, единицы и замены</t>
  </si>
  <si>
    <t>Коэффициенты</t>
  </si>
  <si>
    <t>Сохранены значения и область применения</t>
  </si>
  <si>
    <t>НР, СП и другие начисления</t>
  </si>
  <si>
    <t>Сохранены нормативы и основания расчёта</t>
  </si>
  <si>
    <t>Регион и квартал цен</t>
  </si>
  <si>
    <t>Совпадают с согласованными условиями</t>
  </si>
  <si>
    <t>Реквизиты</t>
  </si>
  <si>
    <t>Совпадают с исходником</t>
  </si>
  <si>
    <t>Соответствуют требованиям получателя</t>
  </si>
  <si>
    <t>Сохранение и повторное открытие</t>
  </si>
  <si>
    <t>Файл открывается с теми же данными</t>
  </si>
  <si>
    <t>Ограничения пробного комплекта</t>
  </si>
  <si>
    <t>Возможности сохранения и передачи проверены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</si>
</sst>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#"/>
    <numFmt numFmtId="166" formatCode="0.######"/>
  </numFmts>
  <fonts count="6" x14ac:knownFonts="1">
    <font>
      <color theme="1"/>
      <family val="2"/>
      <scheme val="minor"/>
      <sz val="11"/>
      <name val="Calibri"/>
    </font>
    <font>
      <b/>
      <color rgb="55382D"/>
      <sz val="14"/>
      <name val="Arial"/>
    </font>
    <font>
      <i/>
      <color rgb="666666"/>
      <sz val="10"/>
      <name val="Arial"/>
    </font>
    <font>
      <b/>
      <color rgb="FFFFFF"/>
      <sz val="10"/>
      <name val="Arial"/>
    </font>
    <font>
      <color rgb="304C74"/>
      <sz val="10"/>
      <name val="Arial"/>
    </font>
    <font>
      <color rgb="2222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5382D"/>
      </patternFill>
    </fill>
    <fill>
      <patternFill patternType="solid">
        <fgColor rgb="FFF4D6"/>
      </patternFill>
    </fill>
  </fills>
  <borders count="2">
    <border>
      <left/>
      <right/>
      <top/>
      <bottom/>
      <diagonal/>
    </border>
    <border>
      <left/>
      <right/>
      <top/>
      <bottom style="hair">
        <color rgb="E5DED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 applyAlignment="1">
      <alignment vertical="center" wrapText="1"/>
    </xf>
    <xf numFmtId="166" fontId="3" fillId="2" borderId="0" xfId="0" applyNumberFormat="1" applyFont="1" applyFill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 vertical="center" wrapText="1"/>
    </xf>
    <xf numFmtId="166" fontId="4" fillId="3" borderId="1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4" fontId="1" fillId="0" borderId="0" xfId="0" applyNumberFormat="1" applyFont="1"/>
    <xf numFmtId="4" fontId="2" fillId="0" borderId="0" xfId="0" applyNumberFormat="1" applyFont="1" applyAlignment="1">
      <alignment vertical="center" wrapText="1"/>
    </xf>
    <xf numFmtId="4" fontId="3" fillId="2" borderId="0" xfId="0" applyNumberFormat="1" applyFont="1" applyFill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2">
    <dxf>
      <font>
        <color rgb="A32626"/>
      </font>
      <fill>
        <patternFill patternType="solid">
          <bgColor rgb="FCE5E5"/>
        </patternFill>
      </fill>
    </dxf>
    <dxf>
      <font>
        <color rgb="A32626"/>
      </font>
      <fill>
        <patternFill patternType="solid">
          <bgColor rgb="FCE5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5382D"/>
    <pageSetUpPr fitToPage="1"/>
  </sheetPr>
  <dimension ref="A2:B20"/>
  <sheetViews>
    <sheetView workbookViewId="0" showGridLines="0">
      <pane ySplit="5" topLeftCell="A6" activePane="bottomLeft" state="frozen"/>
      <selection pane="bottomLeft"/>
    </sheetView>
  </sheetViews>
  <sheetFormatPr defaultRowHeight="26" outlineLevelRow="0" outlineLevelCol="0" x14ac:dyDescent="55" customHeight="1"/>
  <cols>
    <col min="1" max="1" width="36" customWidth="1"/>
    <col min="2" max="2" width="95" customWidth="1"/>
  </cols>
  <sheetData>
    <row r="2" spans="1:2" x14ac:dyDescent="0.25">
      <c r="A2" s="1" t="s">
        <v>0</v>
      </c>
      <c r="B2" s="1"/>
    </row>
    <row r="3" ht="38" customHeight="1" spans="1:2" x14ac:dyDescent="0.25">
      <c r="A3" s="2" t="s">
        <v>1</v>
      </c>
      <c r="B3" s="2"/>
    </row>
    <row r="5" ht="52" customHeight="1" spans="1:2" x14ac:dyDescent="0.25">
      <c r="A5" s="3" t="s">
        <v>2</v>
      </c>
      <c r="B5" s="3" t="s">
        <v>3</v>
      </c>
    </row>
    <row r="6" spans="1:2" x14ac:dyDescent="0.25">
      <c r="A6" s="4" t="s">
        <v>4</v>
      </c>
      <c r="B6" s="5" t="s">
        <v>5</v>
      </c>
    </row>
    <row r="7" spans="1:2" x14ac:dyDescent="0.25">
      <c r="A7" s="4" t="s">
        <v>6</v>
      </c>
      <c r="B7" s="5"/>
    </row>
    <row r="8" spans="1:2" x14ac:dyDescent="0.25">
      <c r="A8" s="4" t="s">
        <v>7</v>
      </c>
      <c r="B8" s="5"/>
    </row>
    <row r="9" spans="1:2" x14ac:dyDescent="0.25">
      <c r="A9" s="4" t="s">
        <v>8</v>
      </c>
      <c r="B9" s="6">
        <v>46300</v>
      </c>
    </row>
    <row r="10" spans="1:2" x14ac:dyDescent="0.25">
      <c r="A10" s="4" t="s">
        <v>9</v>
      </c>
      <c r="B10" s="5"/>
    </row>
    <row r="11" spans="1:2" x14ac:dyDescent="0.25">
      <c r="A11" s="4" t="s">
        <v>10</v>
      </c>
      <c r="B11" s="5"/>
    </row>
    <row r="12" spans="1:2" x14ac:dyDescent="0.25">
      <c r="A12" s="4" t="s">
        <v>11</v>
      </c>
      <c r="B12" s="5"/>
    </row>
    <row r="13" spans="1:2" x14ac:dyDescent="0.25">
      <c r="A13" s="4" t="s">
        <v>12</v>
      </c>
      <c r="B13" s="5" t="s">
        <v>13</v>
      </c>
    </row>
    <row r="14" spans="1:2" x14ac:dyDescent="0.25">
      <c r="A14" s="4" t="s">
        <v>14</v>
      </c>
      <c r="B14" s="5"/>
    </row>
    <row r="15" spans="1:2" x14ac:dyDescent="0.25">
      <c r="A15" s="4" t="s">
        <v>15</v>
      </c>
      <c r="B15" s="5"/>
    </row>
    <row r="16" spans="1:2" x14ac:dyDescent="0.25">
      <c r="A16" s="4" t="s">
        <v>16</v>
      </c>
      <c r="B16" s="5"/>
    </row>
    <row r="17" spans="1:2" x14ac:dyDescent="0.25">
      <c r="A17" s="4" t="s">
        <v>17</v>
      </c>
      <c r="B17" s="5"/>
    </row>
    <row r="18" spans="1:2" x14ac:dyDescent="0.25">
      <c r="A18" s="4" t="s">
        <v>18</v>
      </c>
      <c r="B18" s="5"/>
    </row>
    <row r="19" spans="1:2" x14ac:dyDescent="0.25">
      <c r="A19" s="4" t="s">
        <v>19</v>
      </c>
      <c r="B19" s="5"/>
    </row>
    <row r="20" spans="1:2" x14ac:dyDescent="0.25">
      <c r="A20" s="4" t="s">
        <v>20</v>
      </c>
      <c r="B20" s="5"/>
    </row>
  </sheetData>
  <mergeCells count="2">
    <mergeCell ref="A2:B2"/>
    <mergeCell ref="A3:B3"/>
  </mergeCell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5382D"/>
    <pageSetUpPr fitToPage="1"/>
  </sheetPr>
  <dimension ref="A2:H12"/>
  <sheetViews>
    <sheetView workbookViewId="0" showGridLines="0">
      <pane xSplit="2" ySplit="5" topLeftCell="C6" activePane="bottomRight" state="frozen"/>
      <selection pane="bottomRight"/>
    </sheetView>
  </sheetViews>
  <sheetFormatPr defaultRowHeight="26" outlineLevelRow="0" outlineLevelCol="0" x14ac:dyDescent="55" customHeight="1"/>
  <cols>
    <col min="1" max="1" width="28" customWidth="1"/>
    <col min="2" max="2" width="30" customWidth="1"/>
    <col min="3" max="3" width="18" customWidth="1"/>
    <col min="4" max="4" width="27" customWidth="1"/>
    <col min="5" max="5" width="45" customWidth="1"/>
    <col min="6" max="6" width="17" customWidth="1"/>
    <col min="7" max="8" width="34" customWidth="1"/>
  </cols>
  <sheetData>
    <row r="2" spans="1:8" x14ac:dyDescent="0.25">
      <c r="A2" s="1" t="s">
        <v>21</v>
      </c>
      <c r="B2" s="1"/>
      <c r="C2" s="1"/>
      <c r="D2" s="1"/>
      <c r="E2" s="1"/>
      <c r="F2" s="1"/>
      <c r="G2" s="1"/>
      <c r="H2" s="1"/>
    </row>
    <row r="3" ht="38" customHeight="1" spans="1:8" x14ac:dyDescent="0.25">
      <c r="A3" s="2" t="s">
        <v>22</v>
      </c>
      <c r="B3" s="2"/>
      <c r="C3" s="2"/>
      <c r="D3" s="2"/>
      <c r="E3" s="2"/>
      <c r="F3" s="2"/>
      <c r="G3" s="2"/>
      <c r="H3" s="2"/>
    </row>
    <row r="5" ht="52" customHeight="1" spans="1:8" x14ac:dyDescent="0.25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8</v>
      </c>
      <c r="G5" s="3" t="s">
        <v>28</v>
      </c>
      <c r="H5" s="3" t="s">
        <v>29</v>
      </c>
    </row>
    <row r="6" ht="44" customHeight="1" spans="1:8" x14ac:dyDescent="0.25">
      <c r="A6" s="4" t="s">
        <v>30</v>
      </c>
      <c r="B6" s="5"/>
      <c r="C6" s="5" t="s">
        <v>31</v>
      </c>
      <c r="D6" s="5"/>
      <c r="E6" s="5"/>
      <c r="F6" s="5"/>
      <c r="G6" s="5"/>
      <c r="H6" s="5" t="s">
        <v>32</v>
      </c>
    </row>
    <row r="7" ht="44" customHeight="1" spans="1:8" x14ac:dyDescent="0.25">
      <c r="A7" s="4" t="s">
        <v>33</v>
      </c>
      <c r="B7" s="5"/>
      <c r="C7" s="5" t="s">
        <v>31</v>
      </c>
      <c r="D7" s="5"/>
      <c r="E7" s="5"/>
      <c r="F7" s="5"/>
      <c r="G7" s="5"/>
      <c r="H7" s="5" t="s">
        <v>32</v>
      </c>
    </row>
    <row r="8" ht="44" customHeight="1" spans="1:8" x14ac:dyDescent="0.25">
      <c r="A8" s="4" t="s">
        <v>34</v>
      </c>
      <c r="B8" s="5"/>
      <c r="C8" s="5" t="s">
        <v>31</v>
      </c>
      <c r="D8" s="5"/>
      <c r="E8" s="5"/>
      <c r="F8" s="5"/>
      <c r="G8" s="5"/>
      <c r="H8" s="5" t="s">
        <v>32</v>
      </c>
    </row>
    <row r="9" ht="44" customHeight="1" spans="1:8" x14ac:dyDescent="0.25">
      <c r="A9" s="4" t="s">
        <v>35</v>
      </c>
      <c r="B9" s="5"/>
      <c r="C9" s="5" t="s">
        <v>31</v>
      </c>
      <c r="D9" s="5"/>
      <c r="E9" s="5"/>
      <c r="F9" s="5"/>
      <c r="G9" s="5"/>
      <c r="H9" s="5" t="s">
        <v>32</v>
      </c>
    </row>
    <row r="10" ht="44" customHeight="1" spans="1:8" x14ac:dyDescent="0.25">
      <c r="A10" s="4" t="s">
        <v>36</v>
      </c>
      <c r="B10" s="5"/>
      <c r="C10" s="5" t="s">
        <v>31</v>
      </c>
      <c r="D10" s="5"/>
      <c r="E10" s="5"/>
      <c r="F10" s="5"/>
      <c r="G10" s="5"/>
      <c r="H10" s="5" t="s">
        <v>32</v>
      </c>
    </row>
    <row r="11" ht="44" customHeight="1" spans="1:8" x14ac:dyDescent="0.25">
      <c r="A11" s="4" t="s">
        <v>37</v>
      </c>
      <c r="B11" s="5"/>
      <c r="C11" s="5" t="s">
        <v>31</v>
      </c>
      <c r="D11" s="5"/>
      <c r="E11" s="5"/>
      <c r="F11" s="5"/>
      <c r="G11" s="5"/>
      <c r="H11" s="5" t="s">
        <v>32</v>
      </c>
    </row>
    <row r="12" ht="44" customHeight="1" spans="1:8" x14ac:dyDescent="0.25">
      <c r="A12" s="4" t="s">
        <v>38</v>
      </c>
      <c r="B12" s="5"/>
      <c r="C12" s="5" t="s">
        <v>31</v>
      </c>
      <c r="D12" s="5"/>
      <c r="E12" s="5"/>
      <c r="F12" s="5"/>
      <c r="G12" s="5"/>
      <c r="H12" s="5" t="s">
        <v>32</v>
      </c>
    </row>
  </sheetData>
  <mergeCells count="2">
    <mergeCell ref="A2:H2"/>
    <mergeCell ref="A3:H3"/>
  </mergeCells>
  <dataValidations count="2">
    <dataValidation type="list" allowBlank="1" sqref="C10:C12">
      <formula1>"Обязательно,Желательно,Указать"</formula1>
    </dataValidation>
    <dataValidation type="list" allowBlank="1" sqref="C6:C12">
      <formula1>"Обязательно,Желательно,Указать"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5382D"/>
    <pageSetUpPr fitToPage="1"/>
  </sheetPr>
  <dimension ref="A2:P13"/>
  <sheetViews>
    <sheetView workbookViewId="0" showGridLines="0">
      <pane xSplit="2" ySplit="5" topLeftCell="C6" activePane="bottomRight" state="frozen"/>
      <selection pane="bottomRight"/>
    </sheetView>
  </sheetViews>
  <sheetFormatPr defaultRowHeight="26" outlineLevelRow="0" outlineLevelCol="0" x14ac:dyDescent="55" customHeight="1"/>
  <cols>
    <col min="2" max="2" width="38" customWidth="1"/>
    <col min="3" max="3" width="35" customWidth="1"/>
    <col min="4" max="4" width="12" customWidth="1"/>
    <col min="5" max="5" width="14" customWidth="1"/>
    <col min="6" max="6" width="23" customWidth="1"/>
    <col min="7" max="7" width="19" customWidth="1"/>
    <col min="8" max="8" width="17" customWidth="1"/>
    <col min="9" max="9" width="13" customWidth="1"/>
    <col min="10" max="10" width="20" customWidth="1"/>
    <col min="11" max="13" width="16" customWidth="1"/>
    <col min="14" max="14" width="34" customWidth="1"/>
    <col min="15" max="15" width="23" customWidth="1"/>
    <col min="16" max="16" width="34" customWidth="1"/>
  </cols>
  <sheetData>
    <row r="2" spans="1:16" x14ac:dyDescent="0.25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8" customHeight="1" spans="1:16" x14ac:dyDescent="0.25">
      <c r="A3" s="2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ht="52" customHeight="1" spans="1:16" x14ac:dyDescent="0.25">
      <c r="A5" s="3" t="s">
        <v>41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3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3" t="s">
        <v>54</v>
      </c>
      <c r="O5" s="3" t="s">
        <v>55</v>
      </c>
      <c r="P5" s="3" t="s">
        <v>56</v>
      </c>
    </row>
    <row r="6" ht="64" customHeight="1" spans="1:16" x14ac:dyDescent="0.25">
      <c r="A6" s="7">
        <v>1</v>
      </c>
      <c r="B6" s="5" t="s">
        <v>57</v>
      </c>
      <c r="C6" s="5" t="s">
        <v>58</v>
      </c>
      <c r="D6" s="5" t="s">
        <v>59</v>
      </c>
      <c r="E6" s="7">
        <v>75</v>
      </c>
      <c r="F6" s="5" t="s">
        <v>60</v>
      </c>
      <c r="G6" s="5" t="s">
        <v>61</v>
      </c>
      <c r="H6" s="5" t="s">
        <v>62</v>
      </c>
      <c r="I6" s="7">
        <v>100</v>
      </c>
      <c r="J6" s="8">
        <f>IF(COUNT(E6,I6)&lt;2,"",IF(I6=0,"Проверьте кратность",E6/I6))</f>
        <v>0.75</v>
      </c>
      <c r="K6" s="5"/>
      <c r="L6" s="5"/>
      <c r="M6" s="8" t="str">
        <f>IF(COUNT(K6:L6)&lt;2,"",L6-K6)</f>
        <v/>
      </c>
      <c r="N6" s="5" t="s">
        <v>63</v>
      </c>
      <c r="O6" s="8" t="str">
        <f>IF(COUNT(J6:L6)&lt;3,"Не проверено",IF(AND(K6=J6,L6=J6),"Совпадает","Есть расхождение"))</f>
        <v>Не проверено</v>
      </c>
      <c r="P6" s="5"/>
    </row>
    <row r="7" ht="64" customHeight="1" spans="1:16" x14ac:dyDescent="0.25">
      <c r="A7" s="7">
        <v>2</v>
      </c>
      <c r="B7" s="5" t="s">
        <v>64</v>
      </c>
      <c r="C7" s="5" t="s">
        <v>65</v>
      </c>
      <c r="D7" s="5" t="s">
        <v>66</v>
      </c>
      <c r="E7" s="7">
        <v>75</v>
      </c>
      <c r="F7" s="5" t="s">
        <v>60</v>
      </c>
      <c r="G7" s="5" t="s">
        <v>67</v>
      </c>
      <c r="H7" s="5" t="s">
        <v>68</v>
      </c>
      <c r="I7" s="7">
        <v>100</v>
      </c>
      <c r="J7" s="8">
        <f>IF(COUNT(E7,I7)&lt;2,"",IF(I7=0,"Проверьте кратность",E7/I7))</f>
        <v>0.75</v>
      </c>
      <c r="K7" s="5"/>
      <c r="L7" s="5"/>
      <c r="M7" s="8" t="str">
        <f>IF(COUNT(K7:L7)&lt;2,"",L7-K7)</f>
        <v/>
      </c>
      <c r="N7" s="5" t="s">
        <v>69</v>
      </c>
      <c r="O7" s="8" t="str">
        <f>IF(COUNT(J7:L7)&lt;3,"Не проверено",IF(AND(K7=J7,L7=J7),"Совпадает","Есть расхождение"))</f>
        <v>Не проверено</v>
      </c>
      <c r="P7" s="5"/>
    </row>
    <row r="8" ht="64" customHeight="1" spans="1:16" x14ac:dyDescent="0.25">
      <c r="A8" s="7">
        <v>3</v>
      </c>
      <c r="B8" s="5" t="s">
        <v>70</v>
      </c>
      <c r="C8" s="5" t="s">
        <v>71</v>
      </c>
      <c r="D8" s="5" t="s">
        <v>59</v>
      </c>
      <c r="E8" s="7">
        <v>120</v>
      </c>
      <c r="F8" s="5" t="s">
        <v>60</v>
      </c>
      <c r="G8" s="5" t="s">
        <v>72</v>
      </c>
      <c r="H8" s="5" t="s">
        <v>62</v>
      </c>
      <c r="I8" s="7">
        <v>100</v>
      </c>
      <c r="J8" s="8">
        <f>IF(COUNT(E8,I8)&lt;2,"",IF(I8=0,"Проверьте кратность",E8/I8))</f>
        <v>1.2</v>
      </c>
      <c r="K8" s="5"/>
      <c r="L8" s="5"/>
      <c r="M8" s="8" t="str">
        <f>IF(COUNT(K8:L8)&lt;2,"",L8-K8)</f>
        <v/>
      </c>
      <c r="N8" s="5" t="s">
        <v>73</v>
      </c>
      <c r="O8" s="8" t="str">
        <f>IF(COUNT(J8:L8)&lt;3,"Не проверено",IF(AND(K8=J8,L8=J8),"Совпадает","Есть расхождение"))</f>
        <v>Не проверено</v>
      </c>
      <c r="P8" s="5"/>
    </row>
    <row r="9" ht="38" customHeight="1" spans="1:16" x14ac:dyDescent="0.25">
      <c r="A9" s="5"/>
      <c r="B9" s="5"/>
      <c r="C9" s="5"/>
      <c r="D9" s="5"/>
      <c r="E9" s="5"/>
      <c r="F9" s="5"/>
      <c r="G9" s="5"/>
      <c r="H9" s="5"/>
      <c r="I9" s="5"/>
      <c r="J9" s="8" t="str">
        <f>IF(COUNT(E9,I9)&lt;2,"",IF(I9=0,"Проверьте кратность",E9/I9))</f>
        <v/>
      </c>
      <c r="K9" s="5"/>
      <c r="L9" s="5"/>
      <c r="M9" s="8" t="str">
        <f>IF(COUNT(K9:L9)&lt;2,"",L9-K9)</f>
        <v/>
      </c>
      <c r="N9" s="5"/>
      <c r="O9" s="8" t="str">
        <f>IF(COUNT(J9:L9)&lt;3,"Не проверено",IF(AND(K9=J9,L9=J9),"Совпадает","Есть расхождение"))</f>
        <v>Не проверено</v>
      </c>
      <c r="P9" s="5"/>
    </row>
    <row r="10" ht="38" customHeight="1" spans="1:16" x14ac:dyDescent="0.25">
      <c r="A10" s="5"/>
      <c r="B10" s="5"/>
      <c r="C10" s="5"/>
      <c r="D10" s="5"/>
      <c r="E10" s="5"/>
      <c r="F10" s="5"/>
      <c r="G10" s="5"/>
      <c r="H10" s="5"/>
      <c r="I10" s="5"/>
      <c r="J10" s="8" t="str">
        <f>IF(COUNT(E10,I10)&lt;2,"",IF(I10=0,"Проверьте кратность",E10/I10))</f>
        <v/>
      </c>
      <c r="K10" s="5"/>
      <c r="L10" s="5"/>
      <c r="M10" s="8" t="str">
        <f>IF(COUNT(K10:L10)&lt;2,"",L10-K10)</f>
        <v/>
      </c>
      <c r="N10" s="5"/>
      <c r="O10" s="8" t="str">
        <f>IF(COUNT(J10:L10)&lt;3,"Не проверено",IF(AND(K10=J10,L10=J10),"Совпадает","Есть расхождение"))</f>
        <v>Не проверено</v>
      </c>
      <c r="P10" s="5"/>
    </row>
    <row r="11" ht="38" customHeight="1" spans="1:16" x14ac:dyDescent="0.25">
      <c r="A11" s="5"/>
      <c r="B11" s="5"/>
      <c r="C11" s="5"/>
      <c r="D11" s="5"/>
      <c r="E11" s="5"/>
      <c r="F11" s="5"/>
      <c r="G11" s="5"/>
      <c r="H11" s="5"/>
      <c r="I11" s="5"/>
      <c r="J11" s="8" t="str">
        <f>IF(COUNT(E11,I11)&lt;2,"",IF(I11=0,"Проверьте кратность",E11/I11))</f>
        <v/>
      </c>
      <c r="K11" s="5"/>
      <c r="L11" s="5"/>
      <c r="M11" s="8" t="str">
        <f>IF(COUNT(K11:L11)&lt;2,"",L11-K11)</f>
        <v/>
      </c>
      <c r="N11" s="5"/>
      <c r="O11" s="8" t="str">
        <f>IF(COUNT(J11:L11)&lt;3,"Не проверено",IF(AND(K11=J11,L11=J11),"Совпадает","Есть расхождение"))</f>
        <v>Не проверено</v>
      </c>
      <c r="P11" s="5"/>
    </row>
    <row r="12" ht="38" customHeight="1" spans="1:16" x14ac:dyDescent="0.25">
      <c r="A12" s="5"/>
      <c r="B12" s="5"/>
      <c r="C12" s="5"/>
      <c r="D12" s="5"/>
      <c r="E12" s="5"/>
      <c r="F12" s="5"/>
      <c r="G12" s="5"/>
      <c r="H12" s="5"/>
      <c r="I12" s="5"/>
      <c r="J12" s="8" t="str">
        <f>IF(COUNT(E12,I12)&lt;2,"",IF(I12=0,"Проверьте кратность",E12/I12))</f>
        <v/>
      </c>
      <c r="K12" s="5"/>
      <c r="L12" s="5"/>
      <c r="M12" s="8" t="str">
        <f>IF(COUNT(K12:L12)&lt;2,"",L12-K12)</f>
        <v/>
      </c>
      <c r="N12" s="5"/>
      <c r="O12" s="8" t="str">
        <f>IF(COUNT(J12:L12)&lt;3,"Не проверено",IF(AND(K12=J12,L12=J12),"Совпадает","Есть расхождение"))</f>
        <v>Не проверено</v>
      </c>
      <c r="P12" s="5"/>
    </row>
    <row r="13" ht="38" customHeight="1" spans="1:16" x14ac:dyDescent="0.25">
      <c r="A13" s="5"/>
      <c r="B13" s="5"/>
      <c r="C13" s="5"/>
      <c r="D13" s="5"/>
      <c r="E13" s="5"/>
      <c r="F13" s="5"/>
      <c r="G13" s="5"/>
      <c r="H13" s="5"/>
      <c r="I13" s="5"/>
      <c r="J13" s="8" t="str">
        <f>IF(COUNT(E13,I13)&lt;2,"",IF(I13=0,"Проверьте кратность",E13/I13))</f>
        <v/>
      </c>
      <c r="K13" s="5"/>
      <c r="L13" s="5"/>
      <c r="M13" s="8" t="str">
        <f>IF(COUNT(K13:L13)&lt;2,"",L13-K13)</f>
        <v/>
      </c>
      <c r="N13" s="5"/>
      <c r="O13" s="8" t="str">
        <f>IF(COUNT(J13:L13)&lt;3,"Не проверено",IF(AND(K13=J13,L13=J13),"Совпадает","Есть расхождение"))</f>
        <v>Не проверено</v>
      </c>
      <c r="P13" s="5"/>
    </row>
  </sheetData>
  <mergeCells count="2">
    <mergeCell ref="A2:P2"/>
    <mergeCell ref="A3:P3"/>
  </mergeCells>
  <conditionalFormatting sqref="O6:O13">
    <cfRule type="expression" dxfId="0" priority="1">
      <formula>O6="Есть расхождение"</formula>
    </cfRule>
  </conditionalFormatting>
  <pageMargins left="0.3" right="0.3" top="0.4" bottom="0.4" header="0.2" footer="0.2"/>
  <pageSetup paperSize="8" orientation="landscape" horizontalDpi="4294967295" verticalDpi="4294967295" scale="100" fitToWidth="2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5382D"/>
    <pageSetUpPr fitToPage="1"/>
  </sheetPr>
  <dimension ref="A2:L10"/>
  <sheetViews>
    <sheetView workbookViewId="0" showGridLines="0">
      <pane xSplit="2" ySplit="5" topLeftCell="C6" activePane="bottomRight" state="frozen"/>
      <selection pane="bottomRight"/>
    </sheetView>
  </sheetViews>
  <sheetFormatPr defaultRowHeight="26" outlineLevelRow="0" outlineLevelCol="0" x14ac:dyDescent="55" customHeight="1"/>
  <cols>
    <col min="1" max="1" width="10" customWidth="1"/>
    <col min="2" max="2" width="23" customWidth="1"/>
    <col min="3" max="3" width="45" customWidth="1"/>
    <col min="4" max="4" width="18" customWidth="1"/>
    <col min="5" max="7" width="20" style="9" customWidth="1"/>
    <col min="8" max="9" width="19" style="9" customWidth="1"/>
    <col min="10" max="10" width="17" style="9" customWidth="1"/>
    <col min="11" max="11" width="23" customWidth="1"/>
    <col min="12" max="12" width="35" customWidth="1"/>
  </cols>
  <sheetData>
    <row r="2" spans="1:12" x14ac:dyDescent="0.25">
      <c r="A2" s="10" t="s">
        <v>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38" customHeight="1" spans="1:12" x14ac:dyDescent="0.25">
      <c r="A3" s="11" t="s">
        <v>75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ht="52" customHeight="1" spans="1:12" x14ac:dyDescent="0.25">
      <c r="A5" s="3" t="s">
        <v>41</v>
      </c>
      <c r="B5" s="3" t="s">
        <v>76</v>
      </c>
      <c r="C5" s="3" t="s">
        <v>77</v>
      </c>
      <c r="D5" s="3" t="s">
        <v>78</v>
      </c>
      <c r="E5" s="12" t="s">
        <v>79</v>
      </c>
      <c r="F5" s="12" t="s">
        <v>80</v>
      </c>
      <c r="G5" s="12" t="s">
        <v>81</v>
      </c>
      <c r="H5" s="12" t="s">
        <v>51</v>
      </c>
      <c r="I5" s="12" t="s">
        <v>52</v>
      </c>
      <c r="J5" s="12" t="s">
        <v>53</v>
      </c>
      <c r="K5" s="3" t="s">
        <v>55</v>
      </c>
      <c r="L5" s="3" t="s">
        <v>54</v>
      </c>
    </row>
    <row r="6" ht="62" customHeight="1" spans="1:12" x14ac:dyDescent="0.25">
      <c r="A6" s="7">
        <v>1</v>
      </c>
      <c r="B6" s="5" t="s">
        <v>82</v>
      </c>
      <c r="C6" s="5" t="s">
        <v>83</v>
      </c>
      <c r="D6" s="5" t="s">
        <v>68</v>
      </c>
      <c r="E6" s="13">
        <v>0.67</v>
      </c>
      <c r="F6" s="14">
        <f>IF(COUNT('Контроль_строк'!J6)=0,"",'Контроль_строк'!J6)</f>
        <v>0.75</v>
      </c>
      <c r="G6" s="14">
        <f>IF(COUNT(E6:F6)&lt;2,"",E6*F6)</f>
        <v>0.5025000000000001</v>
      </c>
      <c r="H6" s="15"/>
      <c r="I6" s="15"/>
      <c r="J6" s="14" t="str">
        <f>IF(COUNT(H6:I6)&lt;2,"",I6-H6)</f>
        <v/>
      </c>
      <c r="K6" s="8" t="str">
        <f>IF(COUNT(G6:I6)&lt;3,"Не проверено",IF(AND(H6=G6,I6=G6),"Совпадает","Есть расхождение"))</f>
        <v>Не проверено</v>
      </c>
      <c r="L6" s="5" t="s">
        <v>63</v>
      </c>
    </row>
    <row r="7" ht="62" customHeight="1" spans="1:12" x14ac:dyDescent="0.25">
      <c r="A7" s="7">
        <v>1</v>
      </c>
      <c r="B7" s="5" t="s">
        <v>84</v>
      </c>
      <c r="C7" s="5" t="s">
        <v>85</v>
      </c>
      <c r="D7" s="5" t="s">
        <v>86</v>
      </c>
      <c r="E7" s="13">
        <v>0.5</v>
      </c>
      <c r="F7" s="14">
        <f>IF(COUNT('Контроль_строк'!J6)=0,"",'Контроль_строк'!J6)</f>
        <v>0.75</v>
      </c>
      <c r="G7" s="14">
        <f>IF(COUNT(E7:F7)&lt;2,"",E7*F7)</f>
        <v>0.375</v>
      </c>
      <c r="H7" s="15"/>
      <c r="I7" s="15"/>
      <c r="J7" s="14" t="str">
        <f>IF(COUNT(H7:I7)&lt;2,"",I7-H7)</f>
        <v/>
      </c>
      <c r="K7" s="8" t="str">
        <f>IF(COUNT(G7:I7)&lt;3,"Не проверено",IF(AND(H7=G7,I7=G7),"Совпадает","Есть расхождение"))</f>
        <v>Не проверено</v>
      </c>
      <c r="L7" s="5" t="s">
        <v>63</v>
      </c>
    </row>
    <row r="8" ht="62" customHeight="1" spans="1:12" x14ac:dyDescent="0.25">
      <c r="A8" s="7">
        <v>2</v>
      </c>
      <c r="B8" s="5" t="s">
        <v>87</v>
      </c>
      <c r="C8" s="5" t="s">
        <v>88</v>
      </c>
      <c r="D8" s="5" t="s">
        <v>89</v>
      </c>
      <c r="E8" s="13">
        <v>0.0003</v>
      </c>
      <c r="F8" s="14">
        <f>IF(COUNT('Контроль_строк'!J7)=0,"",'Контроль_строк'!J7)</f>
        <v>0.75</v>
      </c>
      <c r="G8" s="14">
        <f>IF(COUNT(E8:F8)&lt;2,"",E8*F8)</f>
        <v>0.000225</v>
      </c>
      <c r="H8" s="15"/>
      <c r="I8" s="15"/>
      <c r="J8" s="14" t="str">
        <f>IF(COUNT(H8:I8)&lt;2,"",I8-H8)</f>
        <v/>
      </c>
      <c r="K8" s="8" t="str">
        <f>IF(COUNT(G8:I8)&lt;3,"Не проверено",IF(AND(H8=G8,I8=G8),"Совпадает","Есть расхождение"))</f>
        <v>Не проверено</v>
      </c>
      <c r="L8" s="5" t="s">
        <v>69</v>
      </c>
    </row>
    <row r="9" ht="62" customHeight="1" spans="1:12" x14ac:dyDescent="0.25">
      <c r="A9" s="7">
        <v>3</v>
      </c>
      <c r="B9" s="5" t="s">
        <v>90</v>
      </c>
      <c r="C9" s="5" t="s">
        <v>91</v>
      </c>
      <c r="D9" s="5" t="s">
        <v>89</v>
      </c>
      <c r="E9" s="13">
        <v>0.079</v>
      </c>
      <c r="F9" s="14">
        <f>IF(COUNT('Контроль_строк'!J8)=0,"",'Контроль_строк'!J8)</f>
        <v>1.2</v>
      </c>
      <c r="G9" s="14">
        <f>IF(COUNT(E9:F9)&lt;2,"",E9*F9)</f>
        <v>0.0948</v>
      </c>
      <c r="H9" s="15"/>
      <c r="I9" s="15"/>
      <c r="J9" s="14" t="str">
        <f>IF(COUNT(H9:I9)&lt;2,"",I9-H9)</f>
        <v/>
      </c>
      <c r="K9" s="8" t="str">
        <f>IF(COUNT(G9:I9)&lt;3,"Не проверено",IF(AND(H9=G9,I9=G9),"Совпадает","Есть расхождение"))</f>
        <v>Не проверено</v>
      </c>
      <c r="L9" s="5" t="s">
        <v>73</v>
      </c>
    </row>
    <row r="10" ht="62" customHeight="1" spans="1:12" x14ac:dyDescent="0.25">
      <c r="A10" s="7">
        <v>3</v>
      </c>
      <c r="B10" s="5" t="s">
        <v>92</v>
      </c>
      <c r="C10" s="5" t="s">
        <v>93</v>
      </c>
      <c r="D10" s="5" t="s">
        <v>59</v>
      </c>
      <c r="E10" s="13">
        <v>0.88</v>
      </c>
      <c r="F10" s="14">
        <f>IF(COUNT('Контроль_строк'!J8)=0,"",'Контроль_строк'!J8)</f>
        <v>1.2</v>
      </c>
      <c r="G10" s="14">
        <f>IF(COUNT(E10:F10)&lt;2,"",E10*F10)</f>
        <v>1.056</v>
      </c>
      <c r="H10" s="15"/>
      <c r="I10" s="15"/>
      <c r="J10" s="14" t="str">
        <f>IF(COUNT(H10:I10)&lt;2,"",I10-H10)</f>
        <v/>
      </c>
      <c r="K10" s="8" t="str">
        <f>IF(COUNT(G10:I10)&lt;3,"Не проверено",IF(AND(H10=G10,I10=G10),"Совпадает","Есть расхождение"))</f>
        <v>Не проверено</v>
      </c>
      <c r="L10" s="5" t="s">
        <v>73</v>
      </c>
    </row>
  </sheetData>
  <mergeCells count="2">
    <mergeCell ref="A2:L2"/>
    <mergeCell ref="A3:L3"/>
  </mergeCells>
  <conditionalFormatting sqref="K6:K10">
    <cfRule type="expression" dxfId="1" priority="1">
      <formula>K6="Есть расхождение"</formula>
    </cfRule>
  </conditionalFormatting>
  <pageMargins left="0.3" right="0.3" top="0.4" bottom="0.4" header="0.2" footer="0.2"/>
  <pageSetup paperSize="8" orientation="landscape" horizontalDpi="4294967295" verticalDpi="4294967295" scale="100" fitToWidth="2" fitToHeight="0"/>
  <headerFooter>
    <oddFooter>Сметрикс | &amp;A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5382D"/>
    <pageSetUpPr fitToPage="1"/>
  </sheetPr>
  <dimension ref="A2:J41"/>
  <sheetViews>
    <sheetView workbookViewId="0" showGridLines="0">
      <pane xSplit="2" ySplit="5" topLeftCell="C6" activePane="bottomRight" state="frozen"/>
      <selection pane="bottomRight"/>
    </sheetView>
  </sheetViews>
  <sheetFormatPr defaultRowHeight="26" outlineLevelRow="0" outlineLevelCol="0" x14ac:dyDescent="55" customHeight="1"/>
  <cols>
    <col min="1" max="1" width="25" customWidth="1"/>
    <col min="2" max="2" width="32" customWidth="1"/>
    <col min="3" max="4" width="16" customWidth="1"/>
    <col min="5" max="5" width="19" style="16" customWidth="1"/>
    <col min="6" max="6" width="22" style="16" customWidth="1"/>
    <col min="7" max="7" width="25" customWidth="1"/>
    <col min="8" max="8" width="19" customWidth="1"/>
    <col min="9" max="9" width="20" customWidth="1"/>
    <col min="10" max="10" width="48" customWidth="1"/>
  </cols>
  <sheetData>
    <row r="2" spans="1:10" x14ac:dyDescent="0.25">
      <c r="A2" s="17" t="s">
        <v>94</v>
      </c>
      <c r="B2" s="17"/>
      <c r="C2" s="17"/>
      <c r="D2" s="17"/>
      <c r="E2" s="17"/>
      <c r="F2" s="17"/>
      <c r="G2" s="17"/>
      <c r="H2" s="17"/>
      <c r="I2" s="17"/>
      <c r="J2" s="17"/>
    </row>
    <row r="3" ht="38" customHeight="1" spans="1:10" x14ac:dyDescent="0.25">
      <c r="A3" s="18" t="s">
        <v>95</v>
      </c>
      <c r="B3" s="18"/>
      <c r="C3" s="18"/>
      <c r="D3" s="18"/>
      <c r="E3" s="18"/>
      <c r="F3" s="18"/>
      <c r="G3" s="18"/>
      <c r="H3" s="18"/>
      <c r="I3" s="18"/>
      <c r="J3" s="18"/>
    </row>
    <row r="5" ht="52" customHeight="1" spans="1:10" x14ac:dyDescent="0.25">
      <c r="A5" s="3" t="s">
        <v>96</v>
      </c>
      <c r="B5" s="3" t="s">
        <v>97</v>
      </c>
      <c r="C5" s="3" t="s">
        <v>98</v>
      </c>
      <c r="D5" s="3" t="s">
        <v>99</v>
      </c>
      <c r="E5" s="19" t="s">
        <v>100</v>
      </c>
      <c r="F5" s="19" t="s">
        <v>101</v>
      </c>
      <c r="G5" s="3" t="s">
        <v>102</v>
      </c>
      <c r="H5" s="3" t="s">
        <v>103</v>
      </c>
      <c r="I5" s="3" t="s">
        <v>104</v>
      </c>
      <c r="J5" s="3" t="s">
        <v>105</v>
      </c>
    </row>
    <row r="6" spans="1:10" x14ac:dyDescent="0.25">
      <c r="A6" s="4" t="s">
        <v>106</v>
      </c>
      <c r="B6" s="4" t="s">
        <v>107</v>
      </c>
      <c r="C6" s="5" t="s">
        <v>108</v>
      </c>
      <c r="D6" s="5" t="s">
        <v>109</v>
      </c>
      <c r="E6" s="20"/>
      <c r="F6" s="21" t="str">
        <f>IF(OR(C6="",D6=""),"Неполный расчёт",IF(OR(C6="Нет",D6="Да"),0,IF(COUNT(E6)=0,"Неполный расчёт",E6)))</f>
        <v>Неполный расчёт</v>
      </c>
      <c r="G6" s="5"/>
      <c r="H6" s="5"/>
      <c r="I6" s="5"/>
      <c r="J6" s="5"/>
    </row>
    <row r="7" spans="1:10" x14ac:dyDescent="0.25">
      <c r="A7" s="4" t="s">
        <v>106</v>
      </c>
      <c r="B7" s="4" t="s">
        <v>110</v>
      </c>
      <c r="C7" s="5" t="s">
        <v>108</v>
      </c>
      <c r="D7" s="5" t="s">
        <v>109</v>
      </c>
      <c r="E7" s="20"/>
      <c r="F7" s="21" t="str">
        <f>IF(OR(C7="",D7=""),"Неполный расчёт",IF(OR(C7="Нет",D7="Да"),0,IF(COUNT(E7)=0,"Неполный расчёт",E7)))</f>
        <v>Неполный расчёт</v>
      </c>
      <c r="G7" s="5"/>
      <c r="H7" s="5"/>
      <c r="I7" s="5"/>
      <c r="J7" s="5"/>
    </row>
    <row r="8" spans="1:10" x14ac:dyDescent="0.25">
      <c r="A8" s="4" t="s">
        <v>106</v>
      </c>
      <c r="B8" s="4" t="s">
        <v>111</v>
      </c>
      <c r="C8" s="5" t="s">
        <v>108</v>
      </c>
      <c r="D8" s="5" t="s">
        <v>109</v>
      </c>
      <c r="E8" s="20"/>
      <c r="F8" s="21" t="str">
        <f>IF(OR(C8="",D8=""),"Неполный расчёт",IF(OR(C8="Нет",D8="Да"),0,IF(COUNT(E8)=0,"Неполный расчёт",E8)))</f>
        <v>Неполный расчёт</v>
      </c>
      <c r="G8" s="5"/>
      <c r="H8" s="5"/>
      <c r="I8" s="5"/>
      <c r="J8" s="5"/>
    </row>
    <row r="9" spans="1:10" x14ac:dyDescent="0.25">
      <c r="A9" s="4" t="s">
        <v>106</v>
      </c>
      <c r="B9" s="4" t="s">
        <v>112</v>
      </c>
      <c r="C9" s="5" t="s">
        <v>108</v>
      </c>
      <c r="D9" s="5" t="s">
        <v>109</v>
      </c>
      <c r="E9" s="20"/>
      <c r="F9" s="21" t="str">
        <f>IF(OR(C9="",D9=""),"Неполный расчёт",IF(OR(C9="Нет",D9="Да"),0,IF(COUNT(E9)=0,"Неполный расчёт",E9)))</f>
        <v>Неполный расчёт</v>
      </c>
      <c r="G9" s="5"/>
      <c r="H9" s="5"/>
      <c r="I9" s="5"/>
      <c r="J9" s="5"/>
    </row>
    <row r="10" spans="1:10" x14ac:dyDescent="0.25">
      <c r="A10" s="4" t="s">
        <v>106</v>
      </c>
      <c r="B10" s="4" t="s">
        <v>113</v>
      </c>
      <c r="C10" s="5" t="s">
        <v>108</v>
      </c>
      <c r="D10" s="5" t="s">
        <v>109</v>
      </c>
      <c r="E10" s="20"/>
      <c r="F10" s="21" t="str">
        <f>IF(OR(C10="",D10=""),"Неполный расчёт",IF(OR(C10="Нет",D10="Да"),0,IF(COUNT(E10)=0,"Неполный расчёт",E10)))</f>
        <v>Неполный расчёт</v>
      </c>
      <c r="G10" s="5"/>
      <c r="H10" s="5"/>
      <c r="I10" s="5"/>
      <c r="J10" s="5"/>
    </row>
    <row r="11" spans="1:10" x14ac:dyDescent="0.25">
      <c r="A11" s="4" t="s">
        <v>106</v>
      </c>
      <c r="B11" s="4" t="s">
        <v>114</v>
      </c>
      <c r="C11" s="5" t="s">
        <v>108</v>
      </c>
      <c r="D11" s="5" t="s">
        <v>109</v>
      </c>
      <c r="E11" s="20"/>
      <c r="F11" s="21" t="str">
        <f>IF(OR(C11="",D11=""),"Неполный расчёт",IF(OR(C11="Нет",D11="Да"),0,IF(COUNT(E11)=0,"Неполный расчёт",E11)))</f>
        <v>Неполный расчёт</v>
      </c>
      <c r="G11" s="5"/>
      <c r="H11" s="5"/>
      <c r="I11" s="5"/>
      <c r="J11" s="5"/>
    </row>
    <row r="12" spans="1:10" x14ac:dyDescent="0.25">
      <c r="A12" s="4" t="s">
        <v>106</v>
      </c>
      <c r="B12" s="4" t="s">
        <v>115</v>
      </c>
      <c r="C12" s="5" t="s">
        <v>108</v>
      </c>
      <c r="D12" s="5" t="s">
        <v>109</v>
      </c>
      <c r="E12" s="20"/>
      <c r="F12" s="21" t="str">
        <f>IF(OR(C12="",D12=""),"Неполный расчёт",IF(OR(C12="Нет",D12="Да"),0,IF(COUNT(E12)=0,"Неполный расчёт",E12)))</f>
        <v>Неполный расчёт</v>
      </c>
      <c r="G12" s="5"/>
      <c r="H12" s="5"/>
      <c r="I12" s="5"/>
      <c r="J12" s="5"/>
    </row>
    <row r="13" spans="1:10" x14ac:dyDescent="0.25">
      <c r="A13" s="4" t="s">
        <v>106</v>
      </c>
      <c r="B13" s="4" t="s">
        <v>116</v>
      </c>
      <c r="C13" s="5" t="s">
        <v>108</v>
      </c>
      <c r="D13" s="5" t="s">
        <v>109</v>
      </c>
      <c r="E13" s="20"/>
      <c r="F13" s="21" t="str">
        <f>IF(OR(C13="",D13=""),"Неполный расчёт",IF(OR(C13="Нет",D13="Да"),0,IF(COUNT(E13)=0,"Неполный расчёт",E13)))</f>
        <v>Неполный расчёт</v>
      </c>
      <c r="G13" s="5"/>
      <c r="H13" s="5"/>
      <c r="I13" s="5"/>
      <c r="J13" s="5"/>
    </row>
    <row r="14" ht="44" customHeight="1" spans="1:10" x14ac:dyDescent="0.25">
      <c r="A14" s="4" t="s">
        <v>106</v>
      </c>
      <c r="B14" s="4" t="s">
        <v>117</v>
      </c>
      <c r="C14" s="5"/>
      <c r="D14" s="5"/>
      <c r="E14" s="20"/>
      <c r="F14" s="21" t="str">
        <f>IF(COUNTIFS(F6:F13,"Неполный расчёт")&gt;0,"Неполный расчёт",SUM(F6:F13))</f>
        <v>Неполный расчёт</v>
      </c>
      <c r="G14" s="5"/>
      <c r="H14" s="5"/>
      <c r="I14" s="5"/>
      <c r="J14" s="5"/>
    </row>
    <row r="15" spans="1:10" x14ac:dyDescent="0.25">
      <c r="A15" s="4" t="s">
        <v>118</v>
      </c>
      <c r="B15" s="4" t="s">
        <v>107</v>
      </c>
      <c r="C15" s="5" t="s">
        <v>108</v>
      </c>
      <c r="D15" s="5" t="s">
        <v>109</v>
      </c>
      <c r="E15" s="20"/>
      <c r="F15" s="21" t="str">
        <f>IF(OR(C15="",D15=""),"Неполный расчёт",IF(OR(C15="Нет",D15="Да"),0,IF(COUNT(E15)=0,"Неполный расчёт",E15)))</f>
        <v>Неполный расчёт</v>
      </c>
      <c r="G15" s="5"/>
      <c r="H15" s="5"/>
      <c r="I15" s="5"/>
      <c r="J15" s="5"/>
    </row>
    <row r="16" spans="1:10" x14ac:dyDescent="0.25">
      <c r="A16" s="4" t="s">
        <v>118</v>
      </c>
      <c r="B16" s="4" t="s">
        <v>110</v>
      </c>
      <c r="C16" s="5" t="s">
        <v>108</v>
      </c>
      <c r="D16" s="5" t="s">
        <v>109</v>
      </c>
      <c r="E16" s="20"/>
      <c r="F16" s="21" t="str">
        <f>IF(OR(C16="",D16=""),"Неполный расчёт",IF(OR(C16="Нет",D16="Да"),0,IF(COUNT(E16)=0,"Неполный расчёт",E16)))</f>
        <v>Неполный расчёт</v>
      </c>
      <c r="G16" s="5"/>
      <c r="H16" s="5"/>
      <c r="I16" s="5"/>
      <c r="J16" s="5"/>
    </row>
    <row r="17" spans="1:10" x14ac:dyDescent="0.25">
      <c r="A17" s="4" t="s">
        <v>118</v>
      </c>
      <c r="B17" s="4" t="s">
        <v>111</v>
      </c>
      <c r="C17" s="5" t="s">
        <v>108</v>
      </c>
      <c r="D17" s="5" t="s">
        <v>109</v>
      </c>
      <c r="E17" s="20"/>
      <c r="F17" s="21" t="str">
        <f>IF(OR(C17="",D17=""),"Неполный расчёт",IF(OR(C17="Нет",D17="Да"),0,IF(COUNT(E17)=0,"Неполный расчёт",E17)))</f>
        <v>Неполный расчёт</v>
      </c>
      <c r="G17" s="5"/>
      <c r="H17" s="5"/>
      <c r="I17" s="5"/>
      <c r="J17" s="5"/>
    </row>
    <row r="18" spans="1:10" x14ac:dyDescent="0.25">
      <c r="A18" s="4" t="s">
        <v>118</v>
      </c>
      <c r="B18" s="4" t="s">
        <v>112</v>
      </c>
      <c r="C18" s="5" t="s">
        <v>108</v>
      </c>
      <c r="D18" s="5" t="s">
        <v>109</v>
      </c>
      <c r="E18" s="20"/>
      <c r="F18" s="21" t="str">
        <f>IF(OR(C18="",D18=""),"Неполный расчёт",IF(OR(C18="Нет",D18="Да"),0,IF(COUNT(E18)=0,"Неполный расчёт",E18)))</f>
        <v>Неполный расчёт</v>
      </c>
      <c r="G18" s="5"/>
      <c r="H18" s="5"/>
      <c r="I18" s="5"/>
      <c r="J18" s="5"/>
    </row>
    <row r="19" spans="1:10" x14ac:dyDescent="0.25">
      <c r="A19" s="4" t="s">
        <v>118</v>
      </c>
      <c r="B19" s="4" t="s">
        <v>113</v>
      </c>
      <c r="C19" s="5" t="s">
        <v>108</v>
      </c>
      <c r="D19" s="5" t="s">
        <v>109</v>
      </c>
      <c r="E19" s="20"/>
      <c r="F19" s="21" t="str">
        <f>IF(OR(C19="",D19=""),"Неполный расчёт",IF(OR(C19="Нет",D19="Да"),0,IF(COUNT(E19)=0,"Неполный расчёт",E19)))</f>
        <v>Неполный расчёт</v>
      </c>
      <c r="G19" s="5"/>
      <c r="H19" s="5"/>
      <c r="I19" s="5"/>
      <c r="J19" s="5"/>
    </row>
    <row r="20" spans="1:10" x14ac:dyDescent="0.25">
      <c r="A20" s="4" t="s">
        <v>118</v>
      </c>
      <c r="B20" s="4" t="s">
        <v>114</v>
      </c>
      <c r="C20" s="5" t="s">
        <v>108</v>
      </c>
      <c r="D20" s="5" t="s">
        <v>109</v>
      </c>
      <c r="E20" s="20"/>
      <c r="F20" s="21" t="str">
        <f>IF(OR(C20="",D20=""),"Неполный расчёт",IF(OR(C20="Нет",D20="Да"),0,IF(COUNT(E20)=0,"Неполный расчёт",E20)))</f>
        <v>Неполный расчёт</v>
      </c>
      <c r="G20" s="5"/>
      <c r="H20" s="5"/>
      <c r="I20" s="5"/>
      <c r="J20" s="5"/>
    </row>
    <row r="21" spans="1:10" x14ac:dyDescent="0.25">
      <c r="A21" s="4" t="s">
        <v>118</v>
      </c>
      <c r="B21" s="4" t="s">
        <v>115</v>
      </c>
      <c r="C21" s="5" t="s">
        <v>108</v>
      </c>
      <c r="D21" s="5" t="s">
        <v>109</v>
      </c>
      <c r="E21" s="20"/>
      <c r="F21" s="21" t="str">
        <f>IF(OR(C21="",D21=""),"Неполный расчёт",IF(OR(C21="Нет",D21="Да"),0,IF(COUNT(E21)=0,"Неполный расчёт",E21)))</f>
        <v>Неполный расчёт</v>
      </c>
      <c r="G21" s="5"/>
      <c r="H21" s="5"/>
      <c r="I21" s="5"/>
      <c r="J21" s="5"/>
    </row>
    <row r="22" spans="1:10" x14ac:dyDescent="0.25">
      <c r="A22" s="4" t="s">
        <v>118</v>
      </c>
      <c r="B22" s="4" t="s">
        <v>116</v>
      </c>
      <c r="C22" s="5" t="s">
        <v>108</v>
      </c>
      <c r="D22" s="5" t="s">
        <v>109</v>
      </c>
      <c r="E22" s="20"/>
      <c r="F22" s="21" t="str">
        <f>IF(OR(C22="",D22=""),"Неполный расчёт",IF(OR(C22="Нет",D22="Да"),0,IF(COUNT(E22)=0,"Неполный расчёт",E22)))</f>
        <v>Неполный расчёт</v>
      </c>
      <c r="G22" s="5"/>
      <c r="H22" s="5"/>
      <c r="I22" s="5"/>
      <c r="J22" s="5"/>
    </row>
    <row r="23" ht="44" customHeight="1" spans="1:10" x14ac:dyDescent="0.25">
      <c r="A23" s="4" t="s">
        <v>118</v>
      </c>
      <c r="B23" s="4" t="s">
        <v>117</v>
      </c>
      <c r="C23" s="5"/>
      <c r="D23" s="5"/>
      <c r="E23" s="20"/>
      <c r="F23" s="21" t="str">
        <f>IF(COUNTIFS(F15:F22,"Неполный расчёт")&gt;0,"Неполный расчёт",SUM(F15:F22))</f>
        <v>Неполный расчёт</v>
      </c>
      <c r="G23" s="5"/>
      <c r="H23" s="5"/>
      <c r="I23" s="5"/>
      <c r="J23" s="5"/>
    </row>
    <row r="24" spans="1:10" x14ac:dyDescent="0.25">
      <c r="A24" s="4" t="s">
        <v>119</v>
      </c>
      <c r="B24" s="4" t="s">
        <v>107</v>
      </c>
      <c r="C24" s="5" t="s">
        <v>108</v>
      </c>
      <c r="D24" s="5" t="s">
        <v>109</v>
      </c>
      <c r="E24" s="20"/>
      <c r="F24" s="21" t="str">
        <f>IF(OR(C24="",D24=""),"Неполный расчёт",IF(OR(C24="Нет",D24="Да"),0,IF(COUNT(E24)=0,"Неполный расчёт",E24)))</f>
        <v>Неполный расчёт</v>
      </c>
      <c r="G24" s="5"/>
      <c r="H24" s="5"/>
      <c r="I24" s="5"/>
      <c r="J24" s="5"/>
    </row>
    <row r="25" spans="1:10" x14ac:dyDescent="0.25">
      <c r="A25" s="4" t="s">
        <v>119</v>
      </c>
      <c r="B25" s="4" t="s">
        <v>110</v>
      </c>
      <c r="C25" s="5" t="s">
        <v>108</v>
      </c>
      <c r="D25" s="5" t="s">
        <v>109</v>
      </c>
      <c r="E25" s="20"/>
      <c r="F25" s="21" t="str">
        <f>IF(OR(C25="",D25=""),"Неполный расчёт",IF(OR(C25="Нет",D25="Да"),0,IF(COUNT(E25)=0,"Неполный расчёт",E25)))</f>
        <v>Неполный расчёт</v>
      </c>
      <c r="G25" s="5"/>
      <c r="H25" s="5"/>
      <c r="I25" s="5"/>
      <c r="J25" s="5"/>
    </row>
    <row r="26" spans="1:10" x14ac:dyDescent="0.25">
      <c r="A26" s="4" t="s">
        <v>119</v>
      </c>
      <c r="B26" s="4" t="s">
        <v>111</v>
      </c>
      <c r="C26" s="5" t="s">
        <v>108</v>
      </c>
      <c r="D26" s="5" t="s">
        <v>109</v>
      </c>
      <c r="E26" s="20"/>
      <c r="F26" s="21" t="str">
        <f>IF(OR(C26="",D26=""),"Неполный расчёт",IF(OR(C26="Нет",D26="Да"),0,IF(COUNT(E26)=0,"Неполный расчёт",E26)))</f>
        <v>Неполный расчёт</v>
      </c>
      <c r="G26" s="5"/>
      <c r="H26" s="5"/>
      <c r="I26" s="5"/>
      <c r="J26" s="5"/>
    </row>
    <row r="27" spans="1:10" x14ac:dyDescent="0.25">
      <c r="A27" s="4" t="s">
        <v>119</v>
      </c>
      <c r="B27" s="4" t="s">
        <v>112</v>
      </c>
      <c r="C27" s="5" t="s">
        <v>108</v>
      </c>
      <c r="D27" s="5" t="s">
        <v>109</v>
      </c>
      <c r="E27" s="20"/>
      <c r="F27" s="21" t="str">
        <f>IF(OR(C27="",D27=""),"Неполный расчёт",IF(OR(C27="Нет",D27="Да"),0,IF(COUNT(E27)=0,"Неполный расчёт",E27)))</f>
        <v>Неполный расчёт</v>
      </c>
      <c r="G27" s="5"/>
      <c r="H27" s="5"/>
      <c r="I27" s="5"/>
      <c r="J27" s="5"/>
    </row>
    <row r="28" spans="1:10" x14ac:dyDescent="0.25">
      <c r="A28" s="4" t="s">
        <v>119</v>
      </c>
      <c r="B28" s="4" t="s">
        <v>113</v>
      </c>
      <c r="C28" s="5" t="s">
        <v>108</v>
      </c>
      <c r="D28" s="5" t="s">
        <v>109</v>
      </c>
      <c r="E28" s="20"/>
      <c r="F28" s="21" t="str">
        <f>IF(OR(C28="",D28=""),"Неполный расчёт",IF(OR(C28="Нет",D28="Да"),0,IF(COUNT(E28)=0,"Неполный расчёт",E28)))</f>
        <v>Неполный расчёт</v>
      </c>
      <c r="G28" s="5"/>
      <c r="H28" s="5"/>
      <c r="I28" s="5"/>
      <c r="J28" s="5"/>
    </row>
    <row r="29" spans="1:10" x14ac:dyDescent="0.25">
      <c r="A29" s="4" t="s">
        <v>119</v>
      </c>
      <c r="B29" s="4" t="s">
        <v>114</v>
      </c>
      <c r="C29" s="5" t="s">
        <v>108</v>
      </c>
      <c r="D29" s="5" t="s">
        <v>109</v>
      </c>
      <c r="E29" s="20"/>
      <c r="F29" s="21" t="str">
        <f>IF(OR(C29="",D29=""),"Неполный расчёт",IF(OR(C29="Нет",D29="Да"),0,IF(COUNT(E29)=0,"Неполный расчёт",E29)))</f>
        <v>Неполный расчёт</v>
      </c>
      <c r="G29" s="5"/>
      <c r="H29" s="5"/>
      <c r="I29" s="5"/>
      <c r="J29" s="5"/>
    </row>
    <row r="30" spans="1:10" x14ac:dyDescent="0.25">
      <c r="A30" s="4" t="s">
        <v>119</v>
      </c>
      <c r="B30" s="4" t="s">
        <v>115</v>
      </c>
      <c r="C30" s="5" t="s">
        <v>108</v>
      </c>
      <c r="D30" s="5" t="s">
        <v>109</v>
      </c>
      <c r="E30" s="20"/>
      <c r="F30" s="21" t="str">
        <f>IF(OR(C30="",D30=""),"Неполный расчёт",IF(OR(C30="Нет",D30="Да"),0,IF(COUNT(E30)=0,"Неполный расчёт",E30)))</f>
        <v>Неполный расчёт</v>
      </c>
      <c r="G30" s="5"/>
      <c r="H30" s="5"/>
      <c r="I30" s="5"/>
      <c r="J30" s="5"/>
    </row>
    <row r="31" spans="1:10" x14ac:dyDescent="0.25">
      <c r="A31" s="4" t="s">
        <v>119</v>
      </c>
      <c r="B31" s="4" t="s">
        <v>116</v>
      </c>
      <c r="C31" s="5" t="s">
        <v>108</v>
      </c>
      <c r="D31" s="5" t="s">
        <v>109</v>
      </c>
      <c r="E31" s="20"/>
      <c r="F31" s="21" t="str">
        <f>IF(OR(C31="",D31=""),"Неполный расчёт",IF(OR(C31="Нет",D31="Да"),0,IF(COUNT(E31)=0,"Неполный расчёт",E31)))</f>
        <v>Неполный расчёт</v>
      </c>
      <c r="G31" s="5"/>
      <c r="H31" s="5"/>
      <c r="I31" s="5"/>
      <c r="J31" s="5"/>
    </row>
    <row r="32" ht="44" customHeight="1" spans="1:10" x14ac:dyDescent="0.25">
      <c r="A32" s="4" t="s">
        <v>119</v>
      </c>
      <c r="B32" s="4" t="s">
        <v>117</v>
      </c>
      <c r="C32" s="5"/>
      <c r="D32" s="5"/>
      <c r="E32" s="20"/>
      <c r="F32" s="21" t="str">
        <f>IF(COUNTIFS(F24:F31,"Неполный расчёт")&gt;0,"Неполный расчёт",SUM(F24:F31))</f>
        <v>Неполный расчёт</v>
      </c>
      <c r="G32" s="5"/>
      <c r="H32" s="5"/>
      <c r="I32" s="5"/>
      <c r="J32" s="5"/>
    </row>
    <row r="33" spans="1:10" x14ac:dyDescent="0.25">
      <c r="A33" s="4" t="s">
        <v>120</v>
      </c>
      <c r="B33" s="4" t="s">
        <v>107</v>
      </c>
      <c r="C33" s="5" t="s">
        <v>108</v>
      </c>
      <c r="D33" s="5" t="s">
        <v>109</v>
      </c>
      <c r="E33" s="20"/>
      <c r="F33" s="21" t="str">
        <f>IF(OR(C33="",D33=""),"Неполный расчёт",IF(OR(C33="Нет",D33="Да"),0,IF(COUNT(E33)=0,"Неполный расчёт",E33)))</f>
        <v>Неполный расчёт</v>
      </c>
      <c r="G33" s="5"/>
      <c r="H33" s="5"/>
      <c r="I33" s="5"/>
      <c r="J33" s="5"/>
    </row>
    <row r="34" spans="1:10" x14ac:dyDescent="0.25">
      <c r="A34" s="4" t="s">
        <v>120</v>
      </c>
      <c r="B34" s="4" t="s">
        <v>110</v>
      </c>
      <c r="C34" s="5" t="s">
        <v>108</v>
      </c>
      <c r="D34" s="5" t="s">
        <v>109</v>
      </c>
      <c r="E34" s="20"/>
      <c r="F34" s="21" t="str">
        <f>IF(OR(C34="",D34=""),"Неполный расчёт",IF(OR(C34="Нет",D34="Да"),0,IF(COUNT(E34)=0,"Неполный расчёт",E34)))</f>
        <v>Неполный расчёт</v>
      </c>
      <c r="G34" s="5"/>
      <c r="H34" s="5"/>
      <c r="I34" s="5"/>
      <c r="J34" s="5"/>
    </row>
    <row r="35" spans="1:10" x14ac:dyDescent="0.25">
      <c r="A35" s="4" t="s">
        <v>120</v>
      </c>
      <c r="B35" s="4" t="s">
        <v>111</v>
      </c>
      <c r="C35" s="5" t="s">
        <v>108</v>
      </c>
      <c r="D35" s="5" t="s">
        <v>109</v>
      </c>
      <c r="E35" s="20"/>
      <c r="F35" s="21" t="str">
        <f>IF(OR(C35="",D35=""),"Неполный расчёт",IF(OR(C35="Нет",D35="Да"),0,IF(COUNT(E35)=0,"Неполный расчёт",E35)))</f>
        <v>Неполный расчёт</v>
      </c>
      <c r="G35" s="5"/>
      <c r="H35" s="5"/>
      <c r="I35" s="5"/>
      <c r="J35" s="5"/>
    </row>
    <row r="36" spans="1:10" x14ac:dyDescent="0.25">
      <c r="A36" s="4" t="s">
        <v>120</v>
      </c>
      <c r="B36" s="4" t="s">
        <v>112</v>
      </c>
      <c r="C36" s="5" t="s">
        <v>108</v>
      </c>
      <c r="D36" s="5" t="s">
        <v>109</v>
      </c>
      <c r="E36" s="20"/>
      <c r="F36" s="21" t="str">
        <f>IF(OR(C36="",D36=""),"Неполный расчёт",IF(OR(C36="Нет",D36="Да"),0,IF(COUNT(E36)=0,"Неполный расчёт",E36)))</f>
        <v>Неполный расчёт</v>
      </c>
      <c r="G36" s="5"/>
      <c r="H36" s="5"/>
      <c r="I36" s="5"/>
      <c r="J36" s="5"/>
    </row>
    <row r="37" spans="1:10" x14ac:dyDescent="0.25">
      <c r="A37" s="4" t="s">
        <v>120</v>
      </c>
      <c r="B37" s="4" t="s">
        <v>113</v>
      </c>
      <c r="C37" s="5" t="s">
        <v>108</v>
      </c>
      <c r="D37" s="5" t="s">
        <v>109</v>
      </c>
      <c r="E37" s="20"/>
      <c r="F37" s="21" t="str">
        <f>IF(OR(C37="",D37=""),"Неполный расчёт",IF(OR(C37="Нет",D37="Да"),0,IF(COUNT(E37)=0,"Неполный расчёт",E37)))</f>
        <v>Неполный расчёт</v>
      </c>
      <c r="G37" s="5"/>
      <c r="H37" s="5"/>
      <c r="I37" s="5"/>
      <c r="J37" s="5"/>
    </row>
    <row r="38" spans="1:10" x14ac:dyDescent="0.25">
      <c r="A38" s="4" t="s">
        <v>120</v>
      </c>
      <c r="B38" s="4" t="s">
        <v>114</v>
      </c>
      <c r="C38" s="5" t="s">
        <v>108</v>
      </c>
      <c r="D38" s="5" t="s">
        <v>109</v>
      </c>
      <c r="E38" s="20"/>
      <c r="F38" s="21" t="str">
        <f>IF(OR(C38="",D38=""),"Неполный расчёт",IF(OR(C38="Нет",D38="Да"),0,IF(COUNT(E38)=0,"Неполный расчёт",E38)))</f>
        <v>Неполный расчёт</v>
      </c>
      <c r="G38" s="5"/>
      <c r="H38" s="5"/>
      <c r="I38" s="5"/>
      <c r="J38" s="5"/>
    </row>
    <row r="39" spans="1:10" x14ac:dyDescent="0.25">
      <c r="A39" s="4" t="s">
        <v>120</v>
      </c>
      <c r="B39" s="4" t="s">
        <v>115</v>
      </c>
      <c r="C39" s="5" t="s">
        <v>108</v>
      </c>
      <c r="D39" s="5" t="s">
        <v>109</v>
      </c>
      <c r="E39" s="20"/>
      <c r="F39" s="21" t="str">
        <f>IF(OR(C39="",D39=""),"Неполный расчёт",IF(OR(C39="Нет",D39="Да"),0,IF(COUNT(E39)=0,"Неполный расчёт",E39)))</f>
        <v>Неполный расчёт</v>
      </c>
      <c r="G39" s="5"/>
      <c r="H39" s="5"/>
      <c r="I39" s="5"/>
      <c r="J39" s="5"/>
    </row>
    <row r="40" spans="1:10" x14ac:dyDescent="0.25">
      <c r="A40" s="4" t="s">
        <v>120</v>
      </c>
      <c r="B40" s="4" t="s">
        <v>116</v>
      </c>
      <c r="C40" s="5" t="s">
        <v>108</v>
      </c>
      <c r="D40" s="5" t="s">
        <v>109</v>
      </c>
      <c r="E40" s="20"/>
      <c r="F40" s="21" t="str">
        <f>IF(OR(C40="",D40=""),"Неполный расчёт",IF(OR(C40="Нет",D40="Да"),0,IF(COUNT(E40)=0,"Неполный расчёт",E40)))</f>
        <v>Неполный расчёт</v>
      </c>
      <c r="G40" s="5"/>
      <c r="H40" s="5"/>
      <c r="I40" s="5"/>
      <c r="J40" s="5"/>
    </row>
    <row r="41" ht="44" customHeight="1" spans="1:10" x14ac:dyDescent="0.25">
      <c r="A41" s="4" t="s">
        <v>120</v>
      </c>
      <c r="B41" s="4" t="s">
        <v>117</v>
      </c>
      <c r="C41" s="5"/>
      <c r="D41" s="5"/>
      <c r="E41" s="20"/>
      <c r="F41" s="21" t="str">
        <f>IF(COUNTIFS(F33:F40,"Неполный расчёт")&gt;0,"Неполный расчёт",SUM(F33:F40))</f>
        <v>Неполный расчёт</v>
      </c>
      <c r="G41" s="5"/>
      <c r="H41" s="5"/>
      <c r="I41" s="5"/>
      <c r="J41" s="5"/>
    </row>
  </sheetData>
  <mergeCells count="2">
    <mergeCell ref="A2:J2"/>
    <mergeCell ref="A3:J3"/>
  </mergeCells>
  <dataValidations count="5">
    <dataValidation type="list" sqref="C10:D13">
      <formula1>"Да,Нет"</formula1>
    </dataValidation>
    <dataValidation type="list" sqref="C15:D22">
      <formula1>"Да,Нет"</formula1>
    </dataValidation>
    <dataValidation type="list" sqref="C24:D31">
      <formula1>"Да,Нет"</formula1>
    </dataValidation>
    <dataValidation type="list" sqref="C33:D40">
      <formula1>"Да,Нет"</formula1>
    </dataValidation>
    <dataValidation type="list" sqref="C6:D13">
      <formula1>"Да,Нет"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5382D"/>
    <pageSetUpPr fitToPage="1"/>
  </sheetPr>
  <dimension ref="A2:H17"/>
  <sheetViews>
    <sheetView workbookViewId="0" showGridLines="0">
      <pane xSplit="2" ySplit="5" topLeftCell="C6" activePane="bottomRight" state="frozen"/>
      <selection pane="bottomRight"/>
    </sheetView>
  </sheetViews>
  <sheetFormatPr defaultRowHeight="26" outlineLevelRow="0" outlineLevelCol="0" x14ac:dyDescent="55" customHeight="1"/>
  <cols>
    <col min="1" max="1" width="36" customWidth="1"/>
    <col min="2" max="3" width="37" customWidth="1"/>
    <col min="4" max="4" width="36" customWidth="1"/>
    <col min="5" max="5" width="37" customWidth="1"/>
    <col min="6" max="6" width="27" customWidth="1"/>
    <col min="7" max="7" width="17" customWidth="1"/>
    <col min="8" max="8" width="24" customWidth="1"/>
  </cols>
  <sheetData>
    <row r="2" spans="1:8" x14ac:dyDescent="0.25">
      <c r="A2" s="1" t="s">
        <v>121</v>
      </c>
      <c r="B2" s="1"/>
      <c r="C2" s="1"/>
      <c r="D2" s="1"/>
      <c r="E2" s="1"/>
      <c r="F2" s="1"/>
      <c r="G2" s="1"/>
      <c r="H2" s="1"/>
    </row>
    <row r="3" ht="38" customHeight="1" spans="1:8" x14ac:dyDescent="0.25">
      <c r="A3" s="2" t="s">
        <v>122</v>
      </c>
      <c r="B3" s="2"/>
      <c r="C3" s="2"/>
      <c r="D3" s="2"/>
      <c r="E3" s="2"/>
      <c r="F3" s="2"/>
      <c r="G3" s="2"/>
      <c r="H3" s="2"/>
    </row>
    <row r="5" ht="52" customHeight="1" spans="1:8" x14ac:dyDescent="0.25">
      <c r="A5" s="3" t="s">
        <v>123</v>
      </c>
      <c r="B5" s="3" t="s">
        <v>124</v>
      </c>
      <c r="C5" s="3" t="s">
        <v>125</v>
      </c>
      <c r="D5" s="3" t="s">
        <v>126</v>
      </c>
      <c r="E5" s="3" t="s">
        <v>127</v>
      </c>
      <c r="F5" s="3" t="s">
        <v>128</v>
      </c>
      <c r="G5" s="3" t="s">
        <v>129</v>
      </c>
      <c r="H5" s="3" t="s">
        <v>130</v>
      </c>
    </row>
    <row r="6" ht="52" customHeight="1" spans="1:8" x14ac:dyDescent="0.25">
      <c r="A6" s="4" t="s">
        <v>131</v>
      </c>
      <c r="B6" s="5" t="s">
        <v>132</v>
      </c>
      <c r="C6" s="5"/>
      <c r="D6" s="5"/>
      <c r="E6" s="5" t="s">
        <v>32</v>
      </c>
      <c r="F6" s="5"/>
      <c r="G6" s="5"/>
      <c r="H6" s="5"/>
    </row>
    <row r="7" ht="52" customHeight="1" spans="1:8" x14ac:dyDescent="0.25">
      <c r="A7" s="4" t="s">
        <v>133</v>
      </c>
      <c r="B7" s="5" t="s">
        <v>134</v>
      </c>
      <c r="C7" s="5"/>
      <c r="D7" s="5"/>
      <c r="E7" s="5" t="s">
        <v>32</v>
      </c>
      <c r="F7" s="5"/>
      <c r="G7" s="5"/>
      <c r="H7" s="5"/>
    </row>
    <row r="8" ht="52" customHeight="1" spans="1:8" x14ac:dyDescent="0.25">
      <c r="A8" s="4" t="s">
        <v>135</v>
      </c>
      <c r="B8" s="5" t="s">
        <v>136</v>
      </c>
      <c r="C8" s="5"/>
      <c r="D8" s="5"/>
      <c r="E8" s="5" t="s">
        <v>32</v>
      </c>
      <c r="F8" s="5"/>
      <c r="G8" s="5"/>
      <c r="H8" s="5"/>
    </row>
    <row r="9" ht="52" customHeight="1" spans="1:8" x14ac:dyDescent="0.25">
      <c r="A9" s="4" t="s">
        <v>137</v>
      </c>
      <c r="B9" s="5" t="s">
        <v>138</v>
      </c>
      <c r="C9" s="5"/>
      <c r="D9" s="5"/>
      <c r="E9" s="5" t="s">
        <v>32</v>
      </c>
      <c r="F9" s="5"/>
      <c r="G9" s="5"/>
      <c r="H9" s="5"/>
    </row>
    <row r="10" ht="52" customHeight="1" spans="1:8" x14ac:dyDescent="0.25">
      <c r="A10" s="4" t="s">
        <v>139</v>
      </c>
      <c r="B10" s="5" t="s">
        <v>140</v>
      </c>
      <c r="C10" s="5"/>
      <c r="D10" s="5"/>
      <c r="E10" s="5" t="s">
        <v>32</v>
      </c>
      <c r="F10" s="5"/>
      <c r="G10" s="5"/>
      <c r="H10" s="5"/>
    </row>
    <row r="11" ht="52" customHeight="1" spans="1:8" x14ac:dyDescent="0.25">
      <c r="A11" s="4" t="s">
        <v>141</v>
      </c>
      <c r="B11" s="5" t="s">
        <v>142</v>
      </c>
      <c r="C11" s="5"/>
      <c r="D11" s="5"/>
      <c r="E11" s="5" t="s">
        <v>32</v>
      </c>
      <c r="F11" s="5"/>
      <c r="G11" s="5"/>
      <c r="H11" s="5"/>
    </row>
    <row r="12" ht="52" customHeight="1" spans="1:8" x14ac:dyDescent="0.25">
      <c r="A12" s="4" t="s">
        <v>143</v>
      </c>
      <c r="B12" s="5" t="s">
        <v>144</v>
      </c>
      <c r="C12" s="5"/>
      <c r="D12" s="5"/>
      <c r="E12" s="5" t="s">
        <v>32</v>
      </c>
      <c r="F12" s="5"/>
      <c r="G12" s="5"/>
      <c r="H12" s="5"/>
    </row>
    <row r="13" ht="52" customHeight="1" spans="1:8" x14ac:dyDescent="0.25">
      <c r="A13" s="4" t="s">
        <v>145</v>
      </c>
      <c r="B13" s="5" t="s">
        <v>146</v>
      </c>
      <c r="C13" s="5"/>
      <c r="D13" s="5"/>
      <c r="E13" s="5" t="s">
        <v>32</v>
      </c>
      <c r="F13" s="5"/>
      <c r="G13" s="5"/>
      <c r="H13" s="5"/>
    </row>
    <row r="14" ht="52" customHeight="1" spans="1:8" x14ac:dyDescent="0.25">
      <c r="A14" s="4" t="s">
        <v>147</v>
      </c>
      <c r="B14" s="5" t="s">
        <v>148</v>
      </c>
      <c r="C14" s="5"/>
      <c r="D14" s="5"/>
      <c r="E14" s="5" t="s">
        <v>32</v>
      </c>
      <c r="F14" s="5"/>
      <c r="G14" s="5"/>
      <c r="H14" s="5"/>
    </row>
    <row r="15" ht="52" customHeight="1" spans="1:8" x14ac:dyDescent="0.25">
      <c r="A15" s="4" t="s">
        <v>16</v>
      </c>
      <c r="B15" s="5" t="s">
        <v>149</v>
      </c>
      <c r="C15" s="5"/>
      <c r="D15" s="5"/>
      <c r="E15" s="5" t="s">
        <v>32</v>
      </c>
      <c r="F15" s="5"/>
      <c r="G15" s="5"/>
      <c r="H15" s="5"/>
    </row>
    <row r="16" ht="52" customHeight="1" spans="1:8" x14ac:dyDescent="0.25">
      <c r="A16" s="4" t="s">
        <v>150</v>
      </c>
      <c r="B16" s="5" t="s">
        <v>151</v>
      </c>
      <c r="C16" s="5"/>
      <c r="D16" s="5"/>
      <c r="E16" s="5" t="s">
        <v>32</v>
      </c>
      <c r="F16" s="5"/>
      <c r="G16" s="5"/>
      <c r="H16" s="5"/>
    </row>
    <row r="17" ht="52" customHeight="1" spans="1:8" x14ac:dyDescent="0.25">
      <c r="A17" s="4" t="s">
        <v>152</v>
      </c>
      <c r="B17" s="5" t="s">
        <v>153</v>
      </c>
      <c r="C17" s="5"/>
      <c r="D17" s="5"/>
      <c r="E17" s="5" t="s">
        <v>32</v>
      </c>
      <c r="F17" s="5"/>
      <c r="G17" s="5"/>
      <c r="H17" s="5"/>
    </row>
  </sheetData>
  <mergeCells count="2">
    <mergeCell ref="A2:H2"/>
    <mergeCell ref="A3:H3"/>
  </mergeCell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Паспорт</vt:lpstr>
      <vt:lpstr>Требования</vt:lpstr>
      <vt:lpstr>Контроль_строк</vt:lpstr>
      <vt:lpstr>Ресурсы</vt:lpstr>
      <vt:lpstr>Стоимость_ПО</vt:lpstr>
      <vt:lpstr>Приёмка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