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Подбор" state="visible" r:id="rId6"/>
    <sheet sheetId="4" name="Ресурсы" state="visible" r:id="rId7"/>
    <sheet sheetId="5" name="ФЕРр-базис" state="visible" r:id="rId8"/>
    <sheet sheetId="6" name="Источники" state="visible" r:id="rId9"/>
  </sheets>
  <definedNames>
    <definedName name="_xlnm.Print_Area" localSheetId="0">'Инструкция'!$A1:$B20</definedName>
    <definedName name="_xlnm.Print_Titles" localSheetId="0">'Инструкция'!$1:$4</definedName>
    <definedName name="_xlnm.Print_Area" localSheetId="1">'ВОР'!$A1:$H14</definedName>
    <definedName name="_xlnm.Print_Titles" localSheetId="1">'ВОР'!$1:$4</definedName>
    <definedName name="_xlnm.Print_Area" localSheetId="2">'Подбор'!$A1:$L14</definedName>
    <definedName name="_xlnm.Print_Titles" localSheetId="2">'Подбор'!$1:$4</definedName>
    <definedName name="_xlnm.Print_Area" localSheetId="3">'Ресурсы'!$A1:$H10</definedName>
    <definedName name="_xlnm.Print_Titles" localSheetId="3">'Ресурсы'!$1:$4</definedName>
    <definedName name="_xlnm.Print_Area" localSheetId="4">'ФЕРр-базис'!$A1:$J14</definedName>
    <definedName name="_xlnm.Print_Titles" localSheetId="4">'ФЕРр-базис'!$1:$4</definedName>
    <definedName name="_xlnm.Print_Area" localSheetId="5">'Источники'!$A1:$D10</definedName>
    <definedName name="_xlnm.Print_Titles" localSheetId="5">'Источники'!$1:$4</definedName>
  </definedNames>
  <calcPr calcId="171027" fullCalcOnLoad="1"/>
</workbook>
</file>

<file path=xl/sharedStrings.xml><?xml version="1.0" encoding="utf-8"?>
<sst xmlns="http://schemas.openxmlformats.org/spreadsheetml/2006/main" count="107" uniqueCount="89">
  <si>
    <t>Проверка ремонтных норм по ВОР</t>
  </si>
  <si>
    <t>Рабочая таблица, не нормативная форма и не полная локальная смета.</t>
  </si>
  <si>
    <t>Поле / действие</t>
  </si>
  <si>
    <t>Значение / порядок проверки</t>
  </si>
  <si>
    <t>Объект</t>
  </si>
  <si>
    <t>Документ с объёмами и дата</t>
  </si>
  <si>
    <t>Вид работ по документации</t>
  </si>
  <si>
    <t>База и редакция</t>
  </si>
  <si>
    <t>Метод расчёта</t>
  </si>
  <si>
    <t>Регион / ценовая зона</t>
  </si>
  <si>
    <t>Период цен</t>
  </si>
  <si>
    <t>Составитель</t>
  </si>
  <si>
    <t>Проверил / дата</t>
  </si>
  <si>
    <t>Статус</t>
  </si>
  <si>
    <t>Требует проверки</t>
  </si>
  <si>
    <t>Исходные данные</t>
  </si>
  <si>
    <t>Жёлтые ячейки предназначены для ввода. Сначала укажите работу, технологию, параметры и объём, затем выберите норму.</t>
  </si>
  <si>
    <t>Количество по норме</t>
  </si>
  <si>
    <t>На листе Подбор объём связан с листом ВОР. Введите положительный делитель измерителя; формула делит физический объём на этот делитель.</t>
  </si>
  <si>
    <t>Ресурсы</t>
  </si>
  <si>
    <t>Количество по норме умножается на нормативный расход. Расходы разных ресурсов и количества разных работ не складывают.</t>
  </si>
  <si>
    <t>ФЕРр-базис</t>
  </si>
  <si>
    <t>Примеры ФЕРр относятся к ФСНБ-2020, уровень цен 2001 г. Составляющие складываются в прямые затраты своей строки; общий итог объекта не рассчитывается.</t>
  </si>
  <si>
    <t>Проверка</t>
  </si>
  <si>
    <t>Сверьте полную норму, действующую редакцию, документы с объёмами и проектные материалы. Статус меняет сметчик после проверки всех условий.</t>
  </si>
  <si>
    <t>Стоимость</t>
  </si>
  <si>
    <t>Для текущей стоимости нужны регион, период, метод, цены ресурсов и применимые основания НР, СП и других начислений.</t>
  </si>
  <si>
    <t>Исходные работы и объёмы</t>
  </si>
  <si>
    <t>Введите свои работы и физические объёмы. Ноль означает отсутствие объёма, пустая ячейка означает, что объём не задан.</t>
  </si>
  <si>
    <t>№</t>
  </si>
  <si>
    <t>Конструкция / операция</t>
  </si>
  <si>
    <t>Технология</t>
  </si>
  <si>
    <t>Основание / материал</t>
  </si>
  <si>
    <t>Параметры выбора</t>
  </si>
  <si>
    <t>Физический объём</t>
  </si>
  <si>
    <t>Единица</t>
  </si>
  <si>
    <t>Документ-основание</t>
  </si>
  <si>
    <t>Подбор и проверка норм</t>
  </si>
  <si>
    <t>Количество не складывается по разным операциям. Шифр и название требуют подтверждения по выбранной редакции сборника.</t>
  </si>
  <si>
    <t>№ ВОР</t>
  </si>
  <si>
    <t>База</t>
  </si>
  <si>
    <t>Шифр</t>
  </si>
  <si>
    <t>Точное название</t>
  </si>
  <si>
    <t>Измеритель</t>
  </si>
  <si>
    <t>Делитель</t>
  </si>
  <si>
    <t>Объём из ВОР</t>
  </si>
  <si>
    <t>Уже учтено</t>
  </si>
  <si>
    <t>Дополнительная проверка</t>
  </si>
  <si>
    <t>Подтверждающий документ</t>
  </si>
  <si>
    <t>Расход ресурсов на объём</t>
  </si>
  <si>
    <t>Укажите строку ВОР, ресурс, его единицу и нормативный расход; количество подтягивается из листа Подбор.</t>
  </si>
  <si>
    <t>Код ресурса</t>
  </si>
  <si>
    <t>Название</t>
  </si>
  <si>
    <t>Нормативный расход</t>
  </si>
  <si>
    <t>Расход на объём</t>
  </si>
  <si>
    <t>Примечание</t>
  </si>
  <si>
    <t>ФЕРр: отдельная базисная иллюстрация</t>
  </si>
  <si>
    <t>ФСНБ-2020, базисный уровень цен 2001 г. Совпадение названия и измерителя не доказывает совпадения ресурсов с ГЭСНр ФСНБ-2022. Общий итог не рассчитывается.</t>
  </si>
  <si>
    <t>Шифр ФЕРр</t>
  </si>
  <si>
    <t>ОЗП, руб.</t>
  </si>
  <si>
    <t>ЭМ, руб.</t>
  </si>
  <si>
    <t>Материалы, руб.</t>
  </si>
  <si>
    <t>Прямые затраты на измеритель, руб.</t>
  </si>
  <si>
    <t>Количество</t>
  </si>
  <si>
    <t>Прямые затраты на объём, руб.</t>
  </si>
  <si>
    <t>Основания для проверки</t>
  </si>
  <si>
    <t>Нормы и их положения проверяют в редакции, принятой для объекта. Учебные объёмы подтверждением фактических работ не являются.</t>
  </si>
  <si>
    <t>Документ</t>
  </si>
  <si>
    <t>Что устанавливает</t>
  </si>
  <si>
    <t>Ссылка</t>
  </si>
  <si>
    <t>Дата проверки</t>
  </si>
  <si>
    <t>Приказ Минстроя России от 14.07.2022 № 571/пр</t>
  </si>
  <si>
    <t>Пункты 2 и 7: назначение норм и положения своего сборника. Пункты с 66 по 70: выбор ГЭСНр, переход к строительным нормам, коэффициенты и исключения.</t>
  </si>
  <si>
    <t>https://fgiscs.minstroyrf.ru/api/FrsnDocument/DocDataByGuid/f1a96b87-242c-466c-b10c-115bb92d43ea</t>
  </si>
  <si>
    <t>Приказ Минстроя России от 23.01.2025 № 30/пр</t>
  </si>
  <si>
    <t>Пункт 7 приложения изложил пункт 58 Методики № 421/пр в новой редакции, разделив аналогичные процессы реконструкции и нового строительства.</t>
  </si>
  <si>
    <t>http://publication.pravo.gov.ru/Document/View/0001202503140011</t>
  </si>
  <si>
    <t>Приказ Минстроя России от 12.08.2026 № 527/пр</t>
  </si>
  <si>
    <t>Изменения ФСНБ-2022 применяются с 25.08.2026. Приложение изменяет в том числе ремонтные таблицы штукатурных и малярных работ.</t>
  </si>
  <si>
    <t>https://fgiscs.minstroyrf.ru/api/values/GetFileContent/bc48aeae-c435-412e-a4f3-a764006d0a2a</t>
  </si>
  <si>
    <t>ГАУ «Госэкспертиза Новгородской области»: приказы Минстроя России по ФСНБ</t>
  </si>
  <si>
    <t>Состав ФСНБ-2022 включает ГЭСНр на ремонтно-строительные работы и отдельные ГЭСНмр на капитальный ремонт оборудования.</t>
  </si>
  <si>
    <t>https://gosexpert53.ru/uslugi/negosudarstvennye-uslugi/regionalnyy-tsentr-monitoringa-i-tsenoobrazovaniya/dokumenty/prikazy-minstroya-rossii-po-fsnb-osnovnye-.php</t>
  </si>
  <si>
    <t>Нормы ГЭСНр ФСНБ-2022</t>
  </si>
  <si>
    <t>Шифры, названия, измерители, состав работ и ресурсы; перед применением сверить редакцию для объекта.</t>
  </si>
  <si>
    <t>ФГИС ЦС</t>
  </si>
  <si>
    <t>ФЕРр ФСНБ-2020</t>
  </si>
  <si>
    <t>Базисные составляющие прямых затрат, уровень цен 2001 г.; отдельная иллюстрация, без текущего пересчёта.</t>
  </si>
  <si>
    <t>ФЕРр: 58-16-1, 57-8-1, 56-4-1, 53-16-1, 65-19-1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</si>
</sst>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#"/>
    <numFmt numFmtId="165" formatCode="dd.mm.yyyy"/>
  </numFmts>
  <fonts count="5" x14ac:knownFonts="1">
    <font>
      <color theme="1"/>
      <family val="2"/>
      <scheme val="minor"/>
      <sz val="11"/>
      <name val="Calibri"/>
    </font>
    <font>
      <b/>
      <color rgb="FF4A2F22"/>
      <sz val="14"/>
      <name val="Arial"/>
    </font>
    <font>
      <b/>
      <color rgb="FFFFFFFF"/>
      <sz val="10"/>
      <name val="Arial"/>
    </font>
    <font>
      <color rgb="FF222222"/>
      <sz val="10"/>
      <name val="Arial"/>
    </font>
    <font>
      <color rgb="FF4A2F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A2F22"/>
      </patternFill>
    </fill>
    <fill>
      <patternFill patternType="solid">
        <fgColor rgb="FFFFF5D8"/>
      </patternFill>
    </fill>
  </fills>
  <borders count="2">
    <border>
      <left/>
      <right/>
      <top/>
      <bottom/>
      <diagonal/>
    </border>
    <border>
      <left/>
      <right/>
      <top/>
      <bottom style="hair">
        <color rgb="FFE2DDD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165" fontId="0" fillId="0" borderId="0" xfId="0" applyNumberFormat="1"/>
    <xf numFmtId="165" fontId="1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vertical="top" wrapText="1"/>
    </xf>
    <xf numFmtId="165" fontId="2" fillId="2" borderId="0" xfId="0" applyNumberFormat="1" applyFont="1" applyFill="1" applyAlignment="1">
      <alignment horizontal="center" vertical="center" wrapText="1"/>
    </xf>
    <xf numFmtId="165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f1a96b87-242c-466c-b10c-115bb92d43ea" TargetMode="External"/><Relationship Id="rId2" Type="http://schemas.openxmlformats.org/officeDocument/2006/relationships/hyperlink" Target="http://publication.pravo.gov.ru/Document/View/0001202503140011" TargetMode="External"/><Relationship Id="rId3" Type="http://schemas.openxmlformats.org/officeDocument/2006/relationships/hyperlink" Target="https://fgiscs.minstroyrf.ru/api/values/GetFileContent/bc48aeae-c435-412e-a4f3-a764006d0a2a" TargetMode="External"/><Relationship Id="rId4" Type="http://schemas.openxmlformats.org/officeDocument/2006/relationships/hyperlink" Target="https://gosexpert53.ru/uslugi/negosudarstvennye-uslugi/regionalnyy-tsentr-monitoringa-i-tsenoobrazovaniya/dokumenty/prikazy-minstroya-rossii-po-fsnb-osnovnye-.php" TargetMode="External"/><Relationship Id="rId5" Type="http://schemas.openxmlformats.org/officeDocument/2006/relationships/hyperlink" Target="https://fgiscs.minstroyrf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0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2" width="105" customWidth="1"/>
  </cols>
  <sheetData>
    <row r="2" ht="28" customHeight="1" spans="1:2" x14ac:dyDescent="0.25">
      <c r="A2" s="1" t="s">
        <v>0</v>
      </c>
      <c r="B2" s="1"/>
    </row>
    <row r="3" ht="44" customHeight="1" spans="1:2" x14ac:dyDescent="0.25">
      <c r="A3" s="2" t="s">
        <v>1</v>
      </c>
      <c r="B3" s="2"/>
    </row>
    <row r="4" ht="42" customHeight="1" spans="1:2" x14ac:dyDescent="0.25">
      <c r="A4" s="3" t="s">
        <v>2</v>
      </c>
      <c r="B4" s="3" t="s">
        <v>3</v>
      </c>
    </row>
    <row r="5" ht="26" customHeight="1" spans="1:2" x14ac:dyDescent="0.25">
      <c r="A5" s="4" t="s">
        <v>4</v>
      </c>
      <c r="B5" s="5"/>
    </row>
    <row r="6" ht="26" customHeight="1" spans="1:2" x14ac:dyDescent="0.25">
      <c r="A6" s="4" t="s">
        <v>5</v>
      </c>
      <c r="B6" s="5"/>
    </row>
    <row r="7" ht="26" customHeight="1" spans="1:2" x14ac:dyDescent="0.25">
      <c r="A7" s="4" t="s">
        <v>6</v>
      </c>
      <c r="B7" s="5"/>
    </row>
    <row r="8" ht="26" customHeight="1" spans="1:2" x14ac:dyDescent="0.25">
      <c r="A8" s="4" t="s">
        <v>7</v>
      </c>
      <c r="B8" s="5"/>
    </row>
    <row r="9" ht="26" customHeight="1" spans="1:2" x14ac:dyDescent="0.25">
      <c r="A9" s="4" t="s">
        <v>8</v>
      </c>
      <c r="B9" s="5"/>
    </row>
    <row r="10" ht="26" customHeight="1" spans="1:2" x14ac:dyDescent="0.25">
      <c r="A10" s="4" t="s">
        <v>9</v>
      </c>
      <c r="B10" s="5"/>
    </row>
    <row r="11" ht="26" customHeight="1" spans="1:2" x14ac:dyDescent="0.25">
      <c r="A11" s="4" t="s">
        <v>10</v>
      </c>
      <c r="B11" s="5"/>
    </row>
    <row r="12" ht="26" customHeight="1" spans="1:2" x14ac:dyDescent="0.25">
      <c r="A12" s="4" t="s">
        <v>11</v>
      </c>
      <c r="B12" s="5"/>
    </row>
    <row r="13" ht="26" customHeight="1" spans="1:2" x14ac:dyDescent="0.25">
      <c r="A13" s="4" t="s">
        <v>12</v>
      </c>
      <c r="B13" s="5"/>
    </row>
    <row r="14" ht="26" customHeight="1" spans="1:2" x14ac:dyDescent="0.25">
      <c r="A14" s="4" t="s">
        <v>13</v>
      </c>
      <c r="B14" s="5" t="s">
        <v>14</v>
      </c>
    </row>
    <row r="15" ht="36" customHeight="1" spans="1:2" x14ac:dyDescent="0.25">
      <c r="A15" s="4" t="s">
        <v>15</v>
      </c>
      <c r="B15" s="4" t="s">
        <v>16</v>
      </c>
    </row>
    <row r="16" ht="36" customHeight="1" spans="1:2" x14ac:dyDescent="0.25">
      <c r="A16" s="4" t="s">
        <v>17</v>
      </c>
      <c r="B16" s="4" t="s">
        <v>18</v>
      </c>
    </row>
    <row r="17" ht="36" customHeight="1" spans="1:2" x14ac:dyDescent="0.25">
      <c r="A17" s="4" t="s">
        <v>19</v>
      </c>
      <c r="B17" s="4" t="s">
        <v>20</v>
      </c>
    </row>
    <row r="18" ht="36" customHeight="1" spans="1:2" x14ac:dyDescent="0.25">
      <c r="A18" s="4" t="s">
        <v>21</v>
      </c>
      <c r="B18" s="4" t="s">
        <v>22</v>
      </c>
    </row>
    <row r="19" ht="36" customHeight="1" spans="1:2" x14ac:dyDescent="0.25">
      <c r="A19" s="4" t="s">
        <v>23</v>
      </c>
      <c r="B19" s="4" t="s">
        <v>24</v>
      </c>
    </row>
    <row r="20" ht="36" customHeight="1" spans="1:2" x14ac:dyDescent="0.25">
      <c r="A20" s="4" t="s">
        <v>25</v>
      </c>
      <c r="B20" s="4" t="s">
        <v>26</v>
      </c>
    </row>
  </sheetData>
  <mergeCells count="2">
    <mergeCell ref="A2:B2"/>
    <mergeCell ref="A3:B3"/>
  </mergeCell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33" customWidth="1"/>
    <col min="3" max="3" width="35" customWidth="1"/>
    <col min="4" max="4" width="24" customWidth="1"/>
    <col min="5" max="5" width="42" customWidth="1"/>
    <col min="6" max="6" width="17" customWidth="1"/>
    <col min="7" max="7" width="12" customWidth="1"/>
    <col min="8" max="8" width="29" customWidth="1"/>
  </cols>
  <sheetData>
    <row r="2" ht="28" customHeight="1" spans="1:8" x14ac:dyDescent="0.25">
      <c r="A2" s="1" t="s">
        <v>27</v>
      </c>
      <c r="B2" s="1"/>
      <c r="C2" s="1"/>
      <c r="D2" s="1"/>
      <c r="E2" s="1"/>
      <c r="F2" s="1"/>
      <c r="G2" s="1"/>
      <c r="H2" s="1"/>
    </row>
    <row r="3" ht="44" customHeight="1" spans="1:8" x14ac:dyDescent="0.25">
      <c r="A3" s="2" t="s">
        <v>28</v>
      </c>
      <c r="B3" s="2"/>
      <c r="C3" s="2"/>
      <c r="D3" s="2"/>
      <c r="E3" s="2"/>
      <c r="F3" s="2"/>
      <c r="G3" s="2"/>
      <c r="H3" s="2"/>
    </row>
    <row r="4" ht="42" customHeight="1" spans="1:8" x14ac:dyDescent="0.25">
      <c r="A4" s="3" t="s">
        <v>29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</row>
    <row r="5" ht="26" customHeight="1" spans="1:8" x14ac:dyDescent="0.25">
      <c r="A5" s="6">
        <v>1</v>
      </c>
      <c r="B5" s="5"/>
      <c r="C5" s="5"/>
      <c r="D5" s="5"/>
      <c r="E5" s="5"/>
      <c r="F5" s="7"/>
      <c r="G5" s="5"/>
      <c r="H5" s="5"/>
    </row>
    <row r="6" ht="26" customHeight="1" spans="1:8" x14ac:dyDescent="0.25">
      <c r="A6" s="6">
        <v>2</v>
      </c>
      <c r="B6" s="5"/>
      <c r="C6" s="5"/>
      <c r="D6" s="5"/>
      <c r="E6" s="5"/>
      <c r="F6" s="7"/>
      <c r="G6" s="5"/>
      <c r="H6" s="5"/>
    </row>
    <row r="7" ht="26" customHeight="1" spans="1:8" x14ac:dyDescent="0.25">
      <c r="A7" s="6">
        <v>3</v>
      </c>
      <c r="B7" s="5"/>
      <c r="C7" s="5"/>
      <c r="D7" s="5"/>
      <c r="E7" s="5"/>
      <c r="F7" s="7"/>
      <c r="G7" s="5"/>
      <c r="H7" s="5"/>
    </row>
    <row r="8" ht="26" customHeight="1" spans="1:8" x14ac:dyDescent="0.25">
      <c r="A8" s="6">
        <v>4</v>
      </c>
      <c r="B8" s="5"/>
      <c r="C8" s="5"/>
      <c r="D8" s="5"/>
      <c r="E8" s="5"/>
      <c r="F8" s="7"/>
      <c r="G8" s="5"/>
      <c r="H8" s="5"/>
    </row>
    <row r="9" ht="26" customHeight="1" spans="1:8" x14ac:dyDescent="0.25">
      <c r="A9" s="6">
        <v>5</v>
      </c>
      <c r="B9" s="5"/>
      <c r="C9" s="5"/>
      <c r="D9" s="5"/>
      <c r="E9" s="5"/>
      <c r="F9" s="7"/>
      <c r="G9" s="5"/>
      <c r="H9" s="5"/>
    </row>
    <row r="10" ht="26" customHeight="1" spans="1:8" x14ac:dyDescent="0.25">
      <c r="A10" s="6">
        <v>6</v>
      </c>
      <c r="B10" s="5"/>
      <c r="C10" s="5"/>
      <c r="D10" s="5"/>
      <c r="E10" s="5"/>
      <c r="F10" s="7"/>
      <c r="G10" s="5"/>
      <c r="H10" s="5"/>
    </row>
    <row r="11" ht="26" customHeight="1" spans="1:8" x14ac:dyDescent="0.25">
      <c r="A11" s="6">
        <v>7</v>
      </c>
      <c r="B11" s="5"/>
      <c r="C11" s="5"/>
      <c r="D11" s="5"/>
      <c r="E11" s="5"/>
      <c r="F11" s="7"/>
      <c r="G11" s="5"/>
      <c r="H11" s="5"/>
    </row>
    <row r="12" ht="26" customHeight="1" spans="1:8" x14ac:dyDescent="0.25">
      <c r="A12" s="6">
        <v>8</v>
      </c>
      <c r="B12" s="5"/>
      <c r="C12" s="5"/>
      <c r="D12" s="5"/>
      <c r="E12" s="5"/>
      <c r="F12" s="7"/>
      <c r="G12" s="5"/>
      <c r="H12" s="5"/>
    </row>
    <row r="13" ht="26" customHeight="1" spans="1:8" x14ac:dyDescent="0.25">
      <c r="A13" s="6">
        <v>9</v>
      </c>
      <c r="B13" s="5"/>
      <c r="C13" s="5"/>
      <c r="D13" s="5"/>
      <c r="E13" s="5"/>
      <c r="F13" s="7"/>
      <c r="G13" s="5"/>
      <c r="H13" s="5"/>
    </row>
    <row r="14" ht="26" customHeight="1" spans="1:8" x14ac:dyDescent="0.25">
      <c r="A14" s="6">
        <v>10</v>
      </c>
      <c r="B14" s="5"/>
      <c r="C14" s="5"/>
      <c r="D14" s="5"/>
      <c r="E14" s="5"/>
      <c r="F14" s="7"/>
      <c r="G14" s="5"/>
      <c r="H14" s="5"/>
    </row>
  </sheetData>
  <autoFilter ref="A4:H14"/>
  <mergeCells count="2">
    <mergeCell ref="A2:H2"/>
    <mergeCell ref="A3:H3"/>
  </mergeCells>
  <dataValidations count="2">
    <dataValidation type="decimal" operator="greaterThanOrEqual" allowBlank="1" showErrorMessage="1" errorTitle="Проверьте объём" error="Введите неотрицательное число." sqref="F10:F14">
      <formula1>0</formula1>
    </dataValidation>
    <dataValidation type="decimal" operator="greaterThanOrEqual" allowBlank="1" showErrorMessage="1" errorTitle="Проверьте объём" error="Введите неотрицательное число." sqref="F5:F14">
      <formula1>0</formula1>
    </dataValidation>
  </dataValidation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4"/>
  <sheetViews>
    <sheetView workbookViewId="0" showGridLines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19" customWidth="1"/>
    <col min="4" max="4" width="58" customWidth="1"/>
    <col min="5" max="5" width="17" customWidth="1"/>
    <col min="6" max="6" width="13" customWidth="1"/>
    <col min="7" max="7" width="17" customWidth="1"/>
    <col min="8" max="8" width="19" customWidth="1"/>
    <col min="9" max="9" width="52" customWidth="1"/>
    <col min="10" max="10" width="47" customWidth="1"/>
    <col min="11" max="11" width="24" customWidth="1"/>
    <col min="12" max="12" width="30" customWidth="1"/>
  </cols>
  <sheetData>
    <row r="2" ht="28" customHeight="1" spans="1:12" x14ac:dyDescent="0.25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44" customHeight="1" spans="1:12" x14ac:dyDescent="0.25">
      <c r="A3" s="2" t="s">
        <v>38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42" customHeight="1" spans="1:12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17</v>
      </c>
      <c r="I4" s="3" t="s">
        <v>46</v>
      </c>
      <c r="J4" s="3" t="s">
        <v>47</v>
      </c>
      <c r="K4" s="3" t="s">
        <v>13</v>
      </c>
      <c r="L4" s="3" t="s">
        <v>48</v>
      </c>
    </row>
    <row r="5" ht="26" customHeight="1" spans="1:12" x14ac:dyDescent="0.25">
      <c r="A5" s="6">
        <v>1</v>
      </c>
      <c r="B5" s="5"/>
      <c r="C5" s="5"/>
      <c r="D5" s="5"/>
      <c r="E5" s="5"/>
      <c r="F5" s="7"/>
      <c r="G5" s="8" t="str">
        <f>IF(ISNUMBER('ВОР'!F5),'ВОР'!F5,"")</f>
        <v/>
      </c>
      <c r="H5" s="8" t="str">
        <f>IF(AND(ISNUMBER(G5),ISNUMBER(F5)),IF(F5&lt;=0,"Проверьте измеритель",G5/F5),"")</f>
        <v/>
      </c>
      <c r="I5" s="5"/>
      <c r="J5" s="5"/>
      <c r="K5" s="5" t="s">
        <v>14</v>
      </c>
      <c r="L5" s="5"/>
    </row>
    <row r="6" ht="26" customHeight="1" spans="1:12" x14ac:dyDescent="0.25">
      <c r="A6" s="6">
        <v>2</v>
      </c>
      <c r="B6" s="5"/>
      <c r="C6" s="5"/>
      <c r="D6" s="5"/>
      <c r="E6" s="5"/>
      <c r="F6" s="7"/>
      <c r="G6" s="8" t="str">
        <f>IF(ISNUMBER('ВОР'!F6),'ВОР'!F6,"")</f>
        <v/>
      </c>
      <c r="H6" s="8" t="str">
        <f>IF(AND(ISNUMBER(G6),ISNUMBER(F6)),IF(F6&lt;=0,"Проверьте измеритель",G6/F6),"")</f>
        <v/>
      </c>
      <c r="I6" s="5"/>
      <c r="J6" s="5"/>
      <c r="K6" s="5" t="s">
        <v>14</v>
      </c>
      <c r="L6" s="5"/>
    </row>
    <row r="7" ht="26" customHeight="1" spans="1:12" x14ac:dyDescent="0.25">
      <c r="A7" s="6">
        <v>3</v>
      </c>
      <c r="B7" s="5"/>
      <c r="C7" s="5"/>
      <c r="D7" s="5"/>
      <c r="E7" s="5"/>
      <c r="F7" s="7"/>
      <c r="G7" s="8" t="str">
        <f>IF(ISNUMBER('ВОР'!F7),'ВОР'!F7,"")</f>
        <v/>
      </c>
      <c r="H7" s="8" t="str">
        <f>IF(AND(ISNUMBER(G7),ISNUMBER(F7)),IF(F7&lt;=0,"Проверьте измеритель",G7/F7),"")</f>
        <v/>
      </c>
      <c r="I7" s="5"/>
      <c r="J7" s="5"/>
      <c r="K7" s="5" t="s">
        <v>14</v>
      </c>
      <c r="L7" s="5"/>
    </row>
    <row r="8" ht="26" customHeight="1" spans="1:12" x14ac:dyDescent="0.25">
      <c r="A8" s="6">
        <v>4</v>
      </c>
      <c r="B8" s="5"/>
      <c r="C8" s="5"/>
      <c r="D8" s="5"/>
      <c r="E8" s="5"/>
      <c r="F8" s="7"/>
      <c r="G8" s="8" t="str">
        <f>IF(ISNUMBER('ВОР'!F8),'ВОР'!F8,"")</f>
        <v/>
      </c>
      <c r="H8" s="8" t="str">
        <f>IF(AND(ISNUMBER(G8),ISNUMBER(F8)),IF(F8&lt;=0,"Проверьте измеритель",G8/F8),"")</f>
        <v/>
      </c>
      <c r="I8" s="5"/>
      <c r="J8" s="5"/>
      <c r="K8" s="5" t="s">
        <v>14</v>
      </c>
      <c r="L8" s="5"/>
    </row>
    <row r="9" ht="26" customHeight="1" spans="1:12" x14ac:dyDescent="0.25">
      <c r="A9" s="6">
        <v>5</v>
      </c>
      <c r="B9" s="5"/>
      <c r="C9" s="5"/>
      <c r="D9" s="5"/>
      <c r="E9" s="5"/>
      <c r="F9" s="7"/>
      <c r="G9" s="8" t="str">
        <f>IF(ISNUMBER('ВОР'!F9),'ВОР'!F9,"")</f>
        <v/>
      </c>
      <c r="H9" s="8" t="str">
        <f>IF(AND(ISNUMBER(G9),ISNUMBER(F9)),IF(F9&lt;=0,"Проверьте измеритель",G9/F9),"")</f>
        <v/>
      </c>
      <c r="I9" s="5"/>
      <c r="J9" s="5"/>
      <c r="K9" s="5" t="s">
        <v>14</v>
      </c>
      <c r="L9" s="5"/>
    </row>
    <row r="10" ht="26" customHeight="1" spans="1:12" x14ac:dyDescent="0.25">
      <c r="A10" s="6">
        <v>6</v>
      </c>
      <c r="B10" s="5"/>
      <c r="C10" s="5"/>
      <c r="D10" s="5"/>
      <c r="E10" s="5"/>
      <c r="F10" s="7"/>
      <c r="G10" s="8" t="str">
        <f>IF(ISNUMBER('ВОР'!F10),'ВОР'!F10,"")</f>
        <v/>
      </c>
      <c r="H10" s="8" t="str">
        <f>IF(AND(ISNUMBER(G10),ISNUMBER(F10)),IF(F10&lt;=0,"Проверьте измеритель",G10/F10),"")</f>
        <v/>
      </c>
      <c r="I10" s="5"/>
      <c r="J10" s="5"/>
      <c r="K10" s="5" t="s">
        <v>14</v>
      </c>
      <c r="L10" s="5"/>
    </row>
    <row r="11" ht="26" customHeight="1" spans="1:12" x14ac:dyDescent="0.25">
      <c r="A11" s="6">
        <v>7</v>
      </c>
      <c r="B11" s="5"/>
      <c r="C11" s="5"/>
      <c r="D11" s="5"/>
      <c r="E11" s="5"/>
      <c r="F11" s="7"/>
      <c r="G11" s="8" t="str">
        <f>IF(ISNUMBER('ВОР'!F11),'ВОР'!F11,"")</f>
        <v/>
      </c>
      <c r="H11" s="8" t="str">
        <f>IF(AND(ISNUMBER(G11),ISNUMBER(F11)),IF(F11&lt;=0,"Проверьте измеритель",G11/F11),"")</f>
        <v/>
      </c>
      <c r="I11" s="5"/>
      <c r="J11" s="5"/>
      <c r="K11" s="5" t="s">
        <v>14</v>
      </c>
      <c r="L11" s="5"/>
    </row>
    <row r="12" ht="26" customHeight="1" spans="1:12" x14ac:dyDescent="0.25">
      <c r="A12" s="6">
        <v>8</v>
      </c>
      <c r="B12" s="5"/>
      <c r="C12" s="5"/>
      <c r="D12" s="5"/>
      <c r="E12" s="5"/>
      <c r="F12" s="7"/>
      <c r="G12" s="8" t="str">
        <f>IF(ISNUMBER('ВОР'!F12),'ВОР'!F12,"")</f>
        <v/>
      </c>
      <c r="H12" s="8" t="str">
        <f>IF(AND(ISNUMBER(G12),ISNUMBER(F12)),IF(F12&lt;=0,"Проверьте измеритель",G12/F12),"")</f>
        <v/>
      </c>
      <c r="I12" s="5"/>
      <c r="J12" s="5"/>
      <c r="K12" s="5" t="s">
        <v>14</v>
      </c>
      <c r="L12" s="5"/>
    </row>
    <row r="13" ht="26" customHeight="1" spans="1:12" x14ac:dyDescent="0.25">
      <c r="A13" s="6">
        <v>9</v>
      </c>
      <c r="B13" s="5"/>
      <c r="C13" s="5"/>
      <c r="D13" s="5"/>
      <c r="E13" s="5"/>
      <c r="F13" s="7"/>
      <c r="G13" s="8" t="str">
        <f>IF(ISNUMBER('ВОР'!F13),'ВОР'!F13,"")</f>
        <v/>
      </c>
      <c r="H13" s="8" t="str">
        <f>IF(AND(ISNUMBER(G13),ISNUMBER(F13)),IF(F13&lt;=0,"Проверьте измеритель",G13/F13),"")</f>
        <v/>
      </c>
      <c r="I13" s="5"/>
      <c r="J13" s="5"/>
      <c r="K13" s="5" t="s">
        <v>14</v>
      </c>
      <c r="L13" s="5"/>
    </row>
    <row r="14" ht="26" customHeight="1" spans="1:12" x14ac:dyDescent="0.25">
      <c r="A14" s="6">
        <v>10</v>
      </c>
      <c r="B14" s="5"/>
      <c r="C14" s="5"/>
      <c r="D14" s="5"/>
      <c r="E14" s="5"/>
      <c r="F14" s="7"/>
      <c r="G14" s="8" t="str">
        <f>IF(ISNUMBER('ВОР'!F14),'ВОР'!F14,"")</f>
        <v/>
      </c>
      <c r="H14" s="8" t="str">
        <f>IF(AND(ISNUMBER(G14),ISNUMBER(F14)),IF(F14&lt;=0,"Проверьте измеритель",G14/F14),"")</f>
        <v/>
      </c>
      <c r="I14" s="5"/>
      <c r="J14" s="5"/>
      <c r="K14" s="5" t="s">
        <v>14</v>
      </c>
      <c r="L14" s="5"/>
    </row>
  </sheetData>
  <autoFilter ref="A4:L14"/>
  <mergeCells count="2">
    <mergeCell ref="A2:L2"/>
    <mergeCell ref="A3:L3"/>
  </mergeCells>
  <dataValidations count="4">
    <dataValidation type="decimal" operator="greaterThan" allowBlank="1" showErrorMessage="1" errorTitle="Проверьте объём" error="Введите неотрицательное число." sqref="F10:F14">
      <formula1>0</formula1>
    </dataValidation>
    <dataValidation type="decimal" operator="greaterThan" allowBlank="1" showErrorMessage="1" errorTitle="Проверьте объём" error="Введите неотрицательное число." sqref="F5:F14">
      <formula1>0</formula1>
    </dataValidation>
    <dataValidation type="list" sqref="K10:K14">
      <formula1>"Требует проверки,Проверено"</formula1>
    </dataValidation>
    <dataValidation type="list" sqref="K5:K14">
      <formula1>"Требует проверки,Проверено"</formula1>
    </dataValidation>
  </dataValidation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0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5" customWidth="1"/>
    <col min="3" max="3" width="54" customWidth="1"/>
    <col min="4" max="4" width="19" customWidth="1"/>
    <col min="5" max="5" width="13" customWidth="1"/>
    <col min="6" max="7" width="20" customWidth="1"/>
    <col min="8" max="8" width="45" customWidth="1"/>
  </cols>
  <sheetData>
    <row r="2" ht="28" customHeight="1" spans="1:8" x14ac:dyDescent="0.25">
      <c r="A2" s="1" t="s">
        <v>49</v>
      </c>
      <c r="B2" s="1"/>
      <c r="C2" s="1"/>
      <c r="D2" s="1"/>
      <c r="E2" s="1"/>
      <c r="F2" s="1"/>
      <c r="G2" s="1"/>
      <c r="H2" s="1"/>
    </row>
    <row r="3" ht="44" customHeight="1" spans="1:8" x14ac:dyDescent="0.25">
      <c r="A3" s="2" t="s">
        <v>50</v>
      </c>
      <c r="B3" s="2"/>
      <c r="C3" s="2"/>
      <c r="D3" s="2"/>
      <c r="E3" s="2"/>
      <c r="F3" s="2"/>
      <c r="G3" s="2"/>
      <c r="H3" s="2"/>
    </row>
    <row r="4" ht="42" customHeight="1" spans="1:8" x14ac:dyDescent="0.25">
      <c r="A4" s="3" t="s">
        <v>39</v>
      </c>
      <c r="B4" s="3" t="s">
        <v>51</v>
      </c>
      <c r="C4" s="3" t="s">
        <v>52</v>
      </c>
      <c r="D4" s="3" t="s">
        <v>53</v>
      </c>
      <c r="E4" s="3" t="s">
        <v>35</v>
      </c>
      <c r="F4" s="3" t="s">
        <v>17</v>
      </c>
      <c r="G4" s="3" t="s">
        <v>54</v>
      </c>
      <c r="H4" s="3" t="s">
        <v>55</v>
      </c>
    </row>
    <row r="5" ht="26" customHeight="1" spans="1:8" x14ac:dyDescent="0.25">
      <c r="A5" s="5"/>
      <c r="B5" s="5"/>
      <c r="C5" s="5"/>
      <c r="D5" s="7"/>
      <c r="E5" s="5"/>
      <c r="F5" s="8" t="str">
        <f>IF(ISNUMBER(A5),IF(OR(A5&lt;1,A5&gt;10),"Проверьте номер",INDEX('Подбор'!H$5:H$14,A5)),"")</f>
        <v/>
      </c>
      <c r="G5" s="8" t="str">
        <f>IF(AND(ISNUMBER(D5),ISNUMBER(F5)),D5*F5,"")</f>
        <v/>
      </c>
      <c r="H5" s="5"/>
    </row>
    <row r="6" ht="26" customHeight="1" spans="1:8" x14ac:dyDescent="0.25">
      <c r="A6" s="5"/>
      <c r="B6" s="5"/>
      <c r="C6" s="5"/>
      <c r="D6" s="7"/>
      <c r="E6" s="5"/>
      <c r="F6" s="8" t="str">
        <f>IF(ISNUMBER(A6),IF(OR(A6&lt;1,A6&gt;10),"Проверьте номер",INDEX('Подбор'!H$5:H$14,A6)),"")</f>
        <v/>
      </c>
      <c r="G6" s="8" t="str">
        <f>IF(AND(ISNUMBER(D6),ISNUMBER(F6)),D6*F6,"")</f>
        <v/>
      </c>
      <c r="H6" s="5"/>
    </row>
    <row r="7" ht="26" customHeight="1" spans="1:8" x14ac:dyDescent="0.25">
      <c r="A7" s="5"/>
      <c r="B7" s="5"/>
      <c r="C7" s="5"/>
      <c r="D7" s="7"/>
      <c r="E7" s="5"/>
      <c r="F7" s="8" t="str">
        <f>IF(ISNUMBER(A7),IF(OR(A7&lt;1,A7&gt;10),"Проверьте номер",INDEX('Подбор'!H$5:H$14,A7)),"")</f>
        <v/>
      </c>
      <c r="G7" s="8" t="str">
        <f>IF(AND(ISNUMBER(D7),ISNUMBER(F7)),D7*F7,"")</f>
        <v/>
      </c>
      <c r="H7" s="5"/>
    </row>
    <row r="8" ht="26" customHeight="1" spans="1:8" x14ac:dyDescent="0.25">
      <c r="A8" s="5"/>
      <c r="B8" s="5"/>
      <c r="C8" s="5"/>
      <c r="D8" s="7"/>
      <c r="E8" s="5"/>
      <c r="F8" s="8" t="str">
        <f>IF(ISNUMBER(A8),IF(OR(A8&lt;1,A8&gt;10),"Проверьте номер",INDEX('Подбор'!H$5:H$14,A8)),"")</f>
        <v/>
      </c>
      <c r="G8" s="8" t="str">
        <f>IF(AND(ISNUMBER(D8),ISNUMBER(F8)),D8*F8,"")</f>
        <v/>
      </c>
      <c r="H8" s="5"/>
    </row>
    <row r="9" ht="26" customHeight="1" spans="1:8" x14ac:dyDescent="0.25">
      <c r="A9" s="5"/>
      <c r="B9" s="5"/>
      <c r="C9" s="5"/>
      <c r="D9" s="7"/>
      <c r="E9" s="5"/>
      <c r="F9" s="8" t="str">
        <f>IF(ISNUMBER(A9),IF(OR(A9&lt;1,A9&gt;10),"Проверьте номер",INDEX('Подбор'!H$5:H$14,A9)),"")</f>
        <v/>
      </c>
      <c r="G9" s="8" t="str">
        <f>IF(AND(ISNUMBER(D9),ISNUMBER(F9)),D9*F9,"")</f>
        <v/>
      </c>
      <c r="H9" s="5"/>
    </row>
    <row r="10" ht="26" customHeight="1" spans="1:8" x14ac:dyDescent="0.25">
      <c r="A10" s="5"/>
      <c r="B10" s="5"/>
      <c r="C10" s="5"/>
      <c r="D10" s="7"/>
      <c r="E10" s="5"/>
      <c r="F10" s="8" t="str">
        <f>IF(ISNUMBER(A10),IF(OR(A10&lt;1,A10&gt;10),"Проверьте номер",INDEX('Подбор'!H$5:H$14,A10)),"")</f>
        <v/>
      </c>
      <c r="G10" s="8" t="str">
        <f>IF(AND(ISNUMBER(D10),ISNUMBER(F10)),D10*F10,"")</f>
        <v/>
      </c>
      <c r="H10" s="5"/>
    </row>
  </sheetData>
  <autoFilter ref="A4:H10"/>
  <mergeCells count="2">
    <mergeCell ref="A2:H2"/>
    <mergeCell ref="A3:H3"/>
  </mergeCells>
  <dataValidations count="4">
    <dataValidation type="whole" allowBlank="1" sqref="A10">
      <formula1>1</formula1>
      <formula2>10</formula2>
    </dataValidation>
    <dataValidation type="whole" allowBlank="1" sqref="A5:A10">
      <formula1>1</formula1>
      <formula2>10</formula2>
    </dataValidation>
    <dataValidation type="decimal" operator="greaterThanOrEqual" allowBlank="1" showErrorMessage="1" errorTitle="Проверьте объём" error="Введите неотрицательное число." sqref="D10">
      <formula1>0</formula1>
    </dataValidation>
    <dataValidation type="decimal" operator="greaterThanOrEqual" allowBlank="1" showErrorMessage="1" errorTitle="Проверьте объём" error="Введите неотрицательное число." sqref="D5:D10">
      <formula1>0</formula1>
    </dataValidation>
  </dataValidation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4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59" customWidth="1"/>
    <col min="4" max="4" width="17" customWidth="1"/>
    <col min="5" max="6" width="16" customWidth="1"/>
    <col min="7" max="7" width="18" customWidth="1"/>
    <col min="8" max="8" width="24" customWidth="1"/>
    <col min="9" max="9" width="16" customWidth="1"/>
    <col min="10" max="10" width="25" customWidth="1"/>
  </cols>
  <sheetData>
    <row r="2" ht="28" customHeight="1" spans="1:10" x14ac:dyDescent="0.25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</row>
    <row r="3" ht="44" customHeight="1" spans="1:10" x14ac:dyDescent="0.25">
      <c r="A3" s="2" t="s">
        <v>57</v>
      </c>
      <c r="B3" s="2"/>
      <c r="C3" s="2"/>
      <c r="D3" s="2"/>
      <c r="E3" s="2"/>
      <c r="F3" s="2"/>
      <c r="G3" s="2"/>
      <c r="H3" s="2"/>
      <c r="I3" s="2"/>
      <c r="J3" s="2"/>
    </row>
    <row r="4" ht="42" customHeight="1" spans="1:10" x14ac:dyDescent="0.25">
      <c r="A4" s="3" t="s">
        <v>39</v>
      </c>
      <c r="B4" s="3" t="s">
        <v>58</v>
      </c>
      <c r="C4" s="3" t="s">
        <v>52</v>
      </c>
      <c r="D4" s="3" t="s">
        <v>43</v>
      </c>
      <c r="E4" s="3" t="s">
        <v>59</v>
      </c>
      <c r="F4" s="3" t="s">
        <v>60</v>
      </c>
      <c r="G4" s="3" t="s">
        <v>61</v>
      </c>
      <c r="H4" s="3" t="s">
        <v>62</v>
      </c>
      <c r="I4" s="3" t="s">
        <v>63</v>
      </c>
      <c r="J4" s="3" t="s">
        <v>64</v>
      </c>
    </row>
    <row r="5" ht="26" customHeight="1" spans="1:10" x14ac:dyDescent="0.25">
      <c r="A5" s="6">
        <v>1</v>
      </c>
      <c r="B5" s="4"/>
      <c r="C5" s="4"/>
      <c r="D5" s="4"/>
      <c r="E5" s="9"/>
      <c r="F5" s="9"/>
      <c r="G5" s="9"/>
      <c r="H5" s="10" t="str">
        <f>IF(COUNT(E5:G5)&lt;3,"",SUM(E5:G5))</f>
        <v/>
      </c>
      <c r="I5" s="8" t="str">
        <f>IF(ISNUMBER('Подбор'!H5),'Подбор'!H5,"")</f>
        <v/>
      </c>
      <c r="J5" s="10" t="str">
        <f>IF(AND(ISNUMBER(H5),ISNUMBER(I5)),ROUND(H5*I5,2),"")</f>
        <v/>
      </c>
    </row>
    <row r="6" ht="26" customHeight="1" spans="1:10" x14ac:dyDescent="0.25">
      <c r="A6" s="6">
        <v>2</v>
      </c>
      <c r="B6" s="4"/>
      <c r="C6" s="4"/>
      <c r="D6" s="4"/>
      <c r="E6" s="9"/>
      <c r="F6" s="9"/>
      <c r="G6" s="9"/>
      <c r="H6" s="10" t="str">
        <f>IF(COUNT(E6:G6)&lt;3,"",SUM(E6:G6))</f>
        <v/>
      </c>
      <c r="I6" s="8" t="str">
        <f>IF(ISNUMBER('Подбор'!H6),'Подбор'!H6,"")</f>
        <v/>
      </c>
      <c r="J6" s="10" t="str">
        <f>IF(AND(ISNUMBER(H6),ISNUMBER(I6)),ROUND(H6*I6,2),"")</f>
        <v/>
      </c>
    </row>
    <row r="7" ht="26" customHeight="1" spans="1:10" x14ac:dyDescent="0.25">
      <c r="A7" s="6">
        <v>3</v>
      </c>
      <c r="B7" s="4"/>
      <c r="C7" s="4"/>
      <c r="D7" s="4"/>
      <c r="E7" s="9"/>
      <c r="F7" s="9"/>
      <c r="G7" s="9"/>
      <c r="H7" s="10" t="str">
        <f>IF(COUNT(E7:G7)&lt;3,"",SUM(E7:G7))</f>
        <v/>
      </c>
      <c r="I7" s="8" t="str">
        <f>IF(ISNUMBER('Подбор'!H7),'Подбор'!H7,"")</f>
        <v/>
      </c>
      <c r="J7" s="10" t="str">
        <f>IF(AND(ISNUMBER(H7),ISNUMBER(I7)),ROUND(H7*I7,2),"")</f>
        <v/>
      </c>
    </row>
    <row r="8" ht="26" customHeight="1" spans="1:10" x14ac:dyDescent="0.25">
      <c r="A8" s="6">
        <v>4</v>
      </c>
      <c r="B8" s="4"/>
      <c r="C8" s="4"/>
      <c r="D8" s="4"/>
      <c r="E8" s="9"/>
      <c r="F8" s="9"/>
      <c r="G8" s="9"/>
      <c r="H8" s="10" t="str">
        <f>IF(COUNT(E8:G8)&lt;3,"",SUM(E8:G8))</f>
        <v/>
      </c>
      <c r="I8" s="8" t="str">
        <f>IF(ISNUMBER('Подбор'!H8),'Подбор'!H8,"")</f>
        <v/>
      </c>
      <c r="J8" s="10" t="str">
        <f>IF(AND(ISNUMBER(H8),ISNUMBER(I8)),ROUND(H8*I8,2),"")</f>
        <v/>
      </c>
    </row>
    <row r="9" ht="26" customHeight="1" spans="1:10" x14ac:dyDescent="0.25">
      <c r="A9" s="6">
        <v>5</v>
      </c>
      <c r="B9" s="4"/>
      <c r="C9" s="4"/>
      <c r="D9" s="4"/>
      <c r="E9" s="9"/>
      <c r="F9" s="9"/>
      <c r="G9" s="9"/>
      <c r="H9" s="10" t="str">
        <f>IF(COUNT(E9:G9)&lt;3,"",SUM(E9:G9))</f>
        <v/>
      </c>
      <c r="I9" s="8" t="str">
        <f>IF(ISNUMBER('Подбор'!H9),'Подбор'!H9,"")</f>
        <v/>
      </c>
      <c r="J9" s="10" t="str">
        <f>IF(AND(ISNUMBER(H9),ISNUMBER(I9)),ROUND(H9*I9,2),"")</f>
        <v/>
      </c>
    </row>
    <row r="10" ht="26" customHeight="1" spans="1:10" x14ac:dyDescent="0.25">
      <c r="A10" s="6">
        <v>6</v>
      </c>
      <c r="B10" s="4"/>
      <c r="C10" s="4"/>
      <c r="D10" s="4"/>
      <c r="E10" s="9"/>
      <c r="F10" s="9"/>
      <c r="G10" s="9"/>
      <c r="H10" s="10" t="str">
        <f>IF(COUNT(E10:G10)&lt;3,"",SUM(E10:G10))</f>
        <v/>
      </c>
      <c r="I10" s="8" t="str">
        <f>IF(ISNUMBER('Подбор'!H10),'Подбор'!H10,"")</f>
        <v/>
      </c>
      <c r="J10" s="10" t="str">
        <f>IF(AND(ISNUMBER(H10),ISNUMBER(I10)),ROUND(H10*I10,2),"")</f>
        <v/>
      </c>
    </row>
    <row r="11" ht="26" customHeight="1" spans="1:10" x14ac:dyDescent="0.25">
      <c r="A11" s="6">
        <v>7</v>
      </c>
      <c r="B11" s="4"/>
      <c r="C11" s="4"/>
      <c r="D11" s="4"/>
      <c r="E11" s="9"/>
      <c r="F11" s="9"/>
      <c r="G11" s="9"/>
      <c r="H11" s="10" t="str">
        <f>IF(COUNT(E11:G11)&lt;3,"",SUM(E11:G11))</f>
        <v/>
      </c>
      <c r="I11" s="8" t="str">
        <f>IF(ISNUMBER('Подбор'!H11),'Подбор'!H11,"")</f>
        <v/>
      </c>
      <c r="J11" s="10" t="str">
        <f>IF(AND(ISNUMBER(H11),ISNUMBER(I11)),ROUND(H11*I11,2),"")</f>
        <v/>
      </c>
    </row>
    <row r="12" ht="26" customHeight="1" spans="1:10" x14ac:dyDescent="0.25">
      <c r="A12" s="6">
        <v>8</v>
      </c>
      <c r="B12" s="4"/>
      <c r="C12" s="4"/>
      <c r="D12" s="4"/>
      <c r="E12" s="9"/>
      <c r="F12" s="9"/>
      <c r="G12" s="9"/>
      <c r="H12" s="10" t="str">
        <f>IF(COUNT(E12:G12)&lt;3,"",SUM(E12:G12))</f>
        <v/>
      </c>
      <c r="I12" s="8" t="str">
        <f>IF(ISNUMBER('Подбор'!H12),'Подбор'!H12,"")</f>
        <v/>
      </c>
      <c r="J12" s="10" t="str">
        <f>IF(AND(ISNUMBER(H12),ISNUMBER(I12)),ROUND(H12*I12,2),"")</f>
        <v/>
      </c>
    </row>
    <row r="13" ht="26" customHeight="1" spans="1:10" x14ac:dyDescent="0.25">
      <c r="A13" s="6">
        <v>9</v>
      </c>
      <c r="B13" s="4"/>
      <c r="C13" s="4"/>
      <c r="D13" s="4"/>
      <c r="E13" s="9"/>
      <c r="F13" s="9"/>
      <c r="G13" s="9"/>
      <c r="H13" s="10" t="str">
        <f>IF(COUNT(E13:G13)&lt;3,"",SUM(E13:G13))</f>
        <v/>
      </c>
      <c r="I13" s="8" t="str">
        <f>IF(ISNUMBER('Подбор'!H13),'Подбор'!H13,"")</f>
        <v/>
      </c>
      <c r="J13" s="10" t="str">
        <f>IF(AND(ISNUMBER(H13),ISNUMBER(I13)),ROUND(H13*I13,2),"")</f>
        <v/>
      </c>
    </row>
    <row r="14" ht="26" customHeight="1" spans="1:10" x14ac:dyDescent="0.25">
      <c r="A14" s="6">
        <v>10</v>
      </c>
      <c r="B14" s="4"/>
      <c r="C14" s="4"/>
      <c r="D14" s="4"/>
      <c r="E14" s="9"/>
      <c r="F14" s="9"/>
      <c r="G14" s="9"/>
      <c r="H14" s="10" t="str">
        <f>IF(COUNT(E14:G14)&lt;3,"",SUM(E14:G14))</f>
        <v/>
      </c>
      <c r="I14" s="8" t="str">
        <f>IF(ISNUMBER('Подбор'!H14),'Подбор'!H14,"")</f>
        <v/>
      </c>
      <c r="J14" s="10" t="str">
        <f>IF(AND(ISNUMBER(H14),ISNUMBER(I14)),ROUND(H14*I14,2),"")</f>
        <v/>
      </c>
    </row>
  </sheetData>
  <autoFilter ref="A4:J14"/>
  <mergeCells count="2">
    <mergeCell ref="A2:J2"/>
    <mergeCell ref="A3:J3"/>
  </mergeCell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45" customWidth="1"/>
    <col min="2" max="2" width="82" customWidth="1"/>
    <col min="3" max="3" width="94" customWidth="1"/>
    <col min="4" max="4" width="18" style="11" customWidth="1"/>
  </cols>
  <sheetData>
    <row r="2" ht="28" customHeight="1" spans="1:4" x14ac:dyDescent="0.25">
      <c r="A2" s="12" t="s">
        <v>65</v>
      </c>
      <c r="B2" s="12"/>
      <c r="C2" s="12"/>
      <c r="D2" s="12"/>
    </row>
    <row r="3" ht="44" customHeight="1" spans="1:4" x14ac:dyDescent="0.25">
      <c r="A3" s="13" t="s">
        <v>66</v>
      </c>
      <c r="B3" s="13"/>
      <c r="C3" s="13"/>
      <c r="D3" s="13"/>
    </row>
    <row r="4" ht="42" customHeight="1" spans="1:4" x14ac:dyDescent="0.25">
      <c r="A4" s="3" t="s">
        <v>67</v>
      </c>
      <c r="B4" s="3" t="s">
        <v>68</v>
      </c>
      <c r="C4" s="3" t="s">
        <v>69</v>
      </c>
      <c r="D4" s="14" t="s">
        <v>70</v>
      </c>
    </row>
    <row r="5" ht="36" customHeight="1" spans="1:4" x14ac:dyDescent="0.25">
      <c r="A5" s="4" t="s">
        <v>71</v>
      </c>
      <c r="B5" s="4" t="s">
        <v>72</v>
      </c>
      <c r="C5" s="4" t="s">
        <v>73</v>
      </c>
      <c r="D5" s="15">
        <v>46302</v>
      </c>
    </row>
    <row r="6" ht="36" customHeight="1" spans="1:4" x14ac:dyDescent="0.25">
      <c r="A6" s="4" t="s">
        <v>74</v>
      </c>
      <c r="B6" s="4" t="s">
        <v>75</v>
      </c>
      <c r="C6" s="4" t="s">
        <v>76</v>
      </c>
      <c r="D6" s="15">
        <v>46302</v>
      </c>
    </row>
    <row r="7" ht="36" customHeight="1" spans="1:4" x14ac:dyDescent="0.25">
      <c r="A7" s="4" t="s">
        <v>77</v>
      </c>
      <c r="B7" s="4" t="s">
        <v>78</v>
      </c>
      <c r="C7" s="4" t="s">
        <v>79</v>
      </c>
      <c r="D7" s="15">
        <v>46302</v>
      </c>
    </row>
    <row r="8" ht="36" customHeight="1" spans="1:4" x14ac:dyDescent="0.25">
      <c r="A8" s="4" t="s">
        <v>80</v>
      </c>
      <c r="B8" s="4" t="s">
        <v>81</v>
      </c>
      <c r="C8" s="4" t="s">
        <v>82</v>
      </c>
      <c r="D8" s="15">
        <v>46302</v>
      </c>
    </row>
    <row r="9" ht="36" customHeight="1" spans="1:4" x14ac:dyDescent="0.25">
      <c r="A9" s="4" t="s">
        <v>83</v>
      </c>
      <c r="B9" s="4" t="s">
        <v>84</v>
      </c>
      <c r="C9" s="4" t="s">
        <v>85</v>
      </c>
      <c r="D9" s="15">
        <v>46302</v>
      </c>
    </row>
    <row r="10" ht="36" customHeight="1" spans="1:4" x14ac:dyDescent="0.25">
      <c r="A10" s="4" t="s">
        <v>86</v>
      </c>
      <c r="B10" s="4" t="s">
        <v>87</v>
      </c>
      <c r="C10" s="4" t="s">
        <v>88</v>
      </c>
      <c r="D10" s="15">
        <v>46302</v>
      </c>
    </row>
  </sheetData>
  <mergeCells count="2">
    <mergeCell ref="A2:D2"/>
    <mergeCell ref="A3:D3"/>
  </mergeCells>
  <hyperlinks>
    <hyperlink ref="C5" r:id="rId1"/>
    <hyperlink ref="C6" r:id="rId2"/>
    <hyperlink ref="C7" r:id="rId3"/>
    <hyperlink ref="C8" r:id="rId4"/>
    <hyperlink ref="C9" r:id="rId5"/>
  </hyperlinks>
  <pageMargins left="0.25" right="0.25" top="0.4" bottom="0.4" header="0.2" footer="0.2"/>
  <pageSetup paperSize="8" orientation="landscape" fitToWidth="1" fitToHeight="0"/>
  <headerFooter>
    <oddFooter>Сметрикс | &amp;A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Инструкция</vt:lpstr>
      <vt:lpstr>ВОР</vt:lpstr>
      <vt:lpstr>Подбор</vt:lpstr>
      <vt:lpstr>Ресурсы</vt:lpstr>
      <vt:lpstr>ФЕРр-базис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