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Контекст" state="visible" r:id="rId4"/>
    <sheet sheetId="2" name="Ресурсы" state="visible" r:id="rId5"/>
    <sheet sheetId="3" name="Пример" state="visible" r:id="rId6"/>
    <sheet sheetId="4" name="Проверка" state="visible" r:id="rId7"/>
  </sheets>
  <definedNames>
    <definedName name="_xlnm.Print_Area" localSheetId="0">'Контекст'!$A1:$B16</definedName>
    <definedName name="_xlnm.Print_Area" localSheetId="1">'Ресурсы'!$A1:$N24</definedName>
    <definedName name="_xlnm.Print_Titles" localSheetId="1">'Ресурсы'!$A:$B,'Ресурсы'!$5:$5</definedName>
    <definedName name="_xlnm.Print_Area" localSheetId="2">'Пример'!$A1:$B36</definedName>
    <definedName name="_xlnm.Print_Area" localSheetId="3">'Проверка'!$A1:$C18</definedName>
  </definedNames>
  <calcPr calcId="171027" fullCalcOnLoad="1"/>
</workbook>
</file>

<file path=xl/sharedStrings.xml><?xml version="1.0" encoding="utf-8"?>
<sst xmlns="http://schemas.openxmlformats.org/spreadsheetml/2006/main" count="93" uniqueCount="80">
  <si>
    <t>Контекст проверки цен</t>
  </si>
  <si>
    <t>Рабочий журнал; не официальная форма ФГИС ЦС</t>
  </si>
  <si>
    <t>Поле</t>
  </si>
  <si>
    <t>Значение для одного объекта</t>
  </si>
  <si>
    <t>Объект</t>
  </si>
  <si>
    <t>Учебный участок строительства</t>
  </si>
  <si>
    <t>Местоположение объекта</t>
  </si>
  <si>
    <t>Свердловская область</t>
  </si>
  <si>
    <t>Субъект РФ</t>
  </si>
  <si>
    <t>Ценовая зона</t>
  </si>
  <si>
    <t>Квартал</t>
  </si>
  <si>
    <t>III квартал 2026</t>
  </si>
  <si>
    <t>Отраслевая организация / контекст</t>
  </si>
  <si>
    <t>В проверенной записи отраслевой фильтр не задан</t>
  </si>
  <si>
    <t>Редакция ФСНБ</t>
  </si>
  <si>
    <t>Дата проверки</t>
  </si>
  <si>
    <t>Проверил</t>
  </si>
  <si>
    <t>Жёлтые поля заполняют; серые поля рассчитываются формулами.</t>
  </si>
  <si>
    <t>На листе «Ресурсы» один контекст. Второй регион из учебного примера находится только на листе «Пример».</t>
  </si>
  <si>
    <t>Ресурсы и источники цен</t>
  </si>
  <si>
    <t>Субъект / зона / период</t>
  </si>
  <si>
    <t>Код КСР</t>
  </si>
  <si>
    <t>Наименование</t>
  </si>
  <si>
    <t>Единица</t>
  </si>
  <si>
    <t>Количество</t>
  </si>
  <si>
    <t>Прямая сметная цена без НДС, руб.</t>
  </si>
  <si>
    <t>Базисная цена, руб.</t>
  </si>
  <si>
    <t>Группа ГОСР</t>
  </si>
  <si>
    <t>Индекс ГОСР</t>
  </si>
  <si>
    <t>Способ</t>
  </si>
  <si>
    <t>Применяемая цена, руб.</t>
  </si>
  <si>
    <t>Стоимость строки без НДС, руб.</t>
  </si>
  <si>
    <t>URL / имя выгрузки</t>
  </si>
  <si>
    <t>Дата импорта / получения</t>
  </si>
  <si>
    <t>Комментарий / уровень базиса</t>
  </si>
  <si>
    <t>03.2.01.01-0036</t>
  </si>
  <si>
    <t>Портландцемент общестроительный ЦЕМ I 42,5Н</t>
  </si>
  <si>
    <t>т</t>
  </si>
  <si>
    <t>прямая</t>
  </si>
  <si>
    <t>ФГИС ЦС: цены</t>
  </si>
  <si>
    <t>Текущая цена без НДС; ГОСР повторно не начислять. Базис 01.01.2022 не используется в прямой ветке.</t>
  </si>
  <si>
    <t>Итого по заполненным строкам, руб.</t>
  </si>
  <si>
    <t>Цемент: два раздельных источника цены</t>
  </si>
  <si>
    <t>Контексты нельзя объединять в итог одного объекта.</t>
  </si>
  <si>
    <t>2,5 т — учебное количество, не норматив расхода цемента на стяжку.</t>
  </si>
  <si>
    <t>Прямая цена</t>
  </si>
  <si>
    <t>Свердловская область / Свердловская область / III квартал 2026</t>
  </si>
  <si>
    <t>Код КСР / ресурс / единица</t>
  </si>
  <si>
    <t>03.2.01.01-0036 / Портландцемент ЦЕМ I 42,5Н / т</t>
  </si>
  <si>
    <t>Отпускная цена, руб./т</t>
  </si>
  <si>
    <t>Перевозка, руб./т</t>
  </si>
  <si>
    <t>ЗСР</t>
  </si>
  <si>
    <t>Проверка состава цены, руб./т</t>
  </si>
  <si>
    <t>Опубликованная сметная цена без НДС, руб./т</t>
  </si>
  <si>
    <t>Учебное количество, т</t>
  </si>
  <si>
    <t>Стоимость ресурсной строки без НДС, руб.</t>
  </si>
  <si>
    <t>Источник</t>
  </si>
  <si>
    <t>Официальный раздел цен ФГИС ЦС</t>
  </si>
  <si>
    <t>Проверено</t>
  </si>
  <si>
    <t>Индексная цена: отдельный архивный контекст</t>
  </si>
  <si>
    <t>Республика Башкортостан / Республика Башкортостан / II квартал 2026</t>
  </si>
  <si>
    <t>Базисная цена, руб./т (01.01.2022)</t>
  </si>
  <si>
    <t>Расчётная цена без НДС, руб./т</t>
  </si>
  <si>
    <t>Применяемая расчётная цена, руб./т</t>
  </si>
  <si>
    <t>Официальная сплит-форма II квартала 2026</t>
  </si>
  <si>
    <t>Дата локального импорта</t>
  </si>
  <si>
    <t>Итога по двум регионам нет: примеры решают разные задачи.</t>
  </si>
  <si>
    <t>Проверка перед переносом в смету</t>
  </si>
  <si>
    <t>Что проверить</t>
  </si>
  <si>
    <t>Отметка сметчика</t>
  </si>
  <si>
    <t>Замечание / основание</t>
  </si>
  <si>
    <t>Код и характеристики соответствуют проекту</t>
  </si>
  <si>
    <t>Количество и единица измерения согласованы</t>
  </si>
  <si>
    <t>Субъект, зона, квартал и отраслевой контекст совпадают</t>
  </si>
  <si>
    <t>Сохранён источник: прямая цена или базис с ГОСР</t>
  </si>
  <si>
    <t>Редакция базы и импорт программы совместимы</t>
  </si>
  <si>
    <t>Цена в текущем уровне не индексирована повторно</t>
  </si>
  <si>
    <t>Сохранены официальный файл / URL и дата проверки</t>
  </si>
  <si>
    <t>Дата</t>
  </si>
  <si>
    <t>Отметки заполняет сметчик после проверки своего объекта.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</si>
</sst>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.mm.yyyy"/>
    <numFmt numFmtId="165" formatCode="0.000"/>
    <numFmt numFmtId="166" formatCode="0.0000"/>
  </numFmts>
  <fonts count="5" x14ac:knownFonts="1">
    <font>
      <color theme="1"/>
      <family val="2"/>
      <scheme val="minor"/>
      <sz val="11"/>
      <name val="Calibri"/>
    </font>
    <font>
      <color rgb="FF302820"/>
      <sz val="10"/>
      <name val="Arial"/>
    </font>
    <font>
      <b/>
      <color rgb="FF302820"/>
      <sz val="14"/>
      <name val="Arial"/>
    </font>
    <font>
      <b/>
      <color rgb="FFFFFFFF"/>
      <sz val="10"/>
      <name val="Arial"/>
    </font>
    <font>
      <b/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5A3D2B"/>
      </patternFill>
    </fill>
    <fill>
      <patternFill patternType="solid">
        <fgColor rgb="FFFFF4DB"/>
      </patternFill>
    </fill>
    <fill>
      <patternFill patternType="solid">
        <fgColor rgb="FFF1EBE6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0C8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vertical="center" wrapText="1"/>
    </xf>
    <xf numFmtId="164" fontId="1" fillId="3" borderId="0" xfId="0" applyNumberFormat="1" applyFont="1" applyFill="1" applyAlignment="1">
      <alignment vertical="center" wrapText="1"/>
    </xf>
    <xf numFmtId="0" fontId="1" fillId="4" borderId="0" xfId="0" applyFont="1" applyFill="1" applyAlignment="1">
      <alignment horizontal="left" vertical="center" wrapText="1"/>
    </xf>
    <xf numFmtId="49" fontId="1" fillId="3" borderId="0" xfId="0" applyNumberFormat="1" applyFont="1" applyFill="1" applyAlignment="1">
      <alignment vertical="center" wrapText="1"/>
    </xf>
    <xf numFmtId="165" fontId="1" fillId="3" borderId="0" xfId="0" applyNumberFormat="1" applyFont="1" applyFill="1" applyAlignment="1">
      <alignment vertical="center" wrapText="1"/>
    </xf>
    <xf numFmtId="4" fontId="1" fillId="3" borderId="0" xfId="0" applyNumberFormat="1" applyFont="1" applyFill="1" applyAlignment="1">
      <alignment vertical="center" wrapText="1"/>
    </xf>
    <xf numFmtId="166" fontId="1" fillId="3" borderId="0" xfId="0" applyNumberFormat="1" applyFont="1" applyFill="1" applyAlignment="1">
      <alignment vertical="center" wrapText="1"/>
    </xf>
    <xf numFmtId="4" fontId="1" fillId="4" borderId="0" xfId="0" applyNumberFormat="1" applyFont="1" applyFill="1" applyAlignment="1">
      <alignment horizontal="right" vertical="center" wrapText="1"/>
    </xf>
    <xf numFmtId="4" fontId="1" fillId="4" borderId="0" xfId="0" applyNumberFormat="1" applyFont="1" applyFill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9" fontId="1" fillId="3" borderId="0" xfId="0" applyNumberFormat="1" applyFont="1" applyFill="1" applyAlignment="1">
      <alignment vertical="center" wrapText="1"/>
    </xf>
    <xf numFmtId="2" fontId="1" fillId="3" borderId="0" xfId="0" applyNumberFormat="1" applyFont="1" applyFill="1" applyAlignment="1">
      <alignment vertical="center" wrapText="1"/>
    </xf>
    <xf numFmtId="1" fontId="1" fillId="3" borderId="0" xfId="0" applyNumberFormat="1" applyFont="1" applyFill="1" applyAlignment="1">
      <alignment vertical="center" wrapText="1"/>
    </xf>
  </cellXfs>
  <cellStyles count="1">
    <cellStyle name="Normal" xfId="0" builtinId="0"/>
  </cellStyles>
  <dxfs count="1">
    <dxf>
      <font>
        <color rgb="FF9C3028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fgiscs.minstroyrf.ru/prices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fgiscs.minstroyrf.ru/prices" TargetMode="External"/><Relationship Id="rId2" Type="http://schemas.openxmlformats.org/officeDocument/2006/relationships/hyperlink" Target="https://fgiscs.minstroyrf.ru/api/EstimatedPrice/BuildingResources/ExportSplitForm?periodId=426&amp;priceZoneId=209&amp;authorityId=nu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6"/>
  <sheetViews>
    <sheetView workbookViewId="0" showGridLines="0"/>
  </sheetViews>
  <sheetFormatPr defaultRowHeight="15" outlineLevelRow="0" outlineLevelCol="0" x14ac:dyDescent="55"/>
  <cols>
    <col min="1" max="1" width="42" customWidth="1"/>
    <col min="2" max="2" width="70" customWidth="1"/>
  </cols>
  <sheetData>
    <row r="1" ht="26" customHeight="1" spans="1:2" x14ac:dyDescent="0.25">
      <c r="A1" s="1"/>
      <c r="B1" s="1"/>
    </row>
    <row r="2" ht="42" customHeight="1" spans="1:2" x14ac:dyDescent="0.25">
      <c r="A2" s="2" t="s">
        <v>0</v>
      </c>
      <c r="B2" s="1"/>
    </row>
    <row r="3" ht="38" customHeight="1" spans="1:2" x14ac:dyDescent="0.25">
      <c r="A3" s="1" t="s">
        <v>1</v>
      </c>
      <c r="B3" s="1"/>
    </row>
    <row r="4" ht="26" customHeight="1" spans="1:2" x14ac:dyDescent="0.25">
      <c r="A4" s="1"/>
      <c r="B4" s="1"/>
    </row>
    <row r="5" ht="52" customHeight="1" spans="1:2" x14ac:dyDescent="0.25">
      <c r="A5" s="3" t="s">
        <v>2</v>
      </c>
      <c r="B5" s="3" t="s">
        <v>3</v>
      </c>
    </row>
    <row r="6" ht="26" customHeight="1" spans="1:2" x14ac:dyDescent="0.25">
      <c r="A6" s="1" t="s">
        <v>4</v>
      </c>
      <c r="B6" s="4" t="s">
        <v>5</v>
      </c>
    </row>
    <row r="7" ht="26" customHeight="1" spans="1:2" x14ac:dyDescent="0.25">
      <c r="A7" s="1" t="s">
        <v>6</v>
      </c>
      <c r="B7" s="4" t="s">
        <v>7</v>
      </c>
    </row>
    <row r="8" ht="26" customHeight="1" spans="1:2" x14ac:dyDescent="0.25">
      <c r="A8" s="1" t="s">
        <v>8</v>
      </c>
      <c r="B8" s="4" t="s">
        <v>7</v>
      </c>
    </row>
    <row r="9" ht="26" customHeight="1" spans="1:2" x14ac:dyDescent="0.25">
      <c r="A9" s="1" t="s">
        <v>9</v>
      </c>
      <c r="B9" s="4" t="s">
        <v>7</v>
      </c>
    </row>
    <row r="10" ht="26" customHeight="1" spans="1:2" x14ac:dyDescent="0.25">
      <c r="A10" s="1" t="s">
        <v>10</v>
      </c>
      <c r="B10" s="4" t="s">
        <v>11</v>
      </c>
    </row>
    <row r="11" ht="26" customHeight="1" spans="1:2" x14ac:dyDescent="0.25">
      <c r="A11" s="1" t="s">
        <v>12</v>
      </c>
      <c r="B11" s="4" t="s">
        <v>13</v>
      </c>
    </row>
    <row r="12" ht="26" customHeight="1" spans="1:2" x14ac:dyDescent="0.25">
      <c r="A12" s="1" t="s">
        <v>14</v>
      </c>
      <c r="B12" s="4"/>
    </row>
    <row r="13" ht="26" customHeight="1" spans="1:2" x14ac:dyDescent="0.25">
      <c r="A13" s="1" t="s">
        <v>15</v>
      </c>
      <c r="B13" s="5">
        <v>46300</v>
      </c>
    </row>
    <row r="14" ht="26" customHeight="1" spans="1:2" x14ac:dyDescent="0.25">
      <c r="A14" s="1" t="s">
        <v>16</v>
      </c>
      <c r="B14" s="4"/>
    </row>
    <row r="15" ht="26" customHeight="1" spans="1:2" x14ac:dyDescent="0.25">
      <c r="A15" s="1"/>
      <c r="B15" s="1"/>
    </row>
    <row r="16" ht="54" customHeight="1" spans="1:2" x14ac:dyDescent="0.25">
      <c r="A16" s="1" t="s">
        <v>17</v>
      </c>
      <c r="B16" s="1" t="s">
        <v>18</v>
      </c>
    </row>
  </sheetData>
  <pageMargins left="0.3" right="0.3" top="0.4" bottom="0.4" header="0.15" footer="0.15"/>
  <pageSetup paperSize="9" orientation="landscape" fitToWidth="1" fitToHeight="0"/>
  <headerFooter>
    <oddFooter>Сметрикс — журнал проверки источников цен |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4"/>
  <sheetViews>
    <sheetView workbookViewId="0" showGridLines="0">
      <pane xSplit="2" ySplit="5" topLeftCell="C6" activePane="bottomRight" state="frozen"/>
      <selection pane="bottomRight"/>
    </sheetView>
  </sheetViews>
  <sheetFormatPr defaultRowHeight="15" outlineLevelRow="0" outlineLevelCol="0" x14ac:dyDescent="55"/>
  <cols>
    <col min="1" max="1" width="23" customWidth="1"/>
    <col min="2" max="2" width="45" customWidth="1"/>
    <col min="3" max="3" width="10" customWidth="1"/>
    <col min="4" max="4" width="14" customWidth="1"/>
    <col min="5" max="6" width="19" customWidth="1"/>
    <col min="7" max="8" width="13" customWidth="1"/>
    <col min="9" max="10" width="19" customWidth="1"/>
    <col min="11" max="11" width="22" customWidth="1"/>
    <col min="12" max="12" width="36" customWidth="1"/>
    <col min="13" max="13" width="17" customWidth="1"/>
    <col min="14" max="14" width="40" customWidth="1"/>
  </cols>
  <sheetData>
    <row r="1" ht="26" customHeight="1" spans="1:14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42" customHeight="1" spans="1:14" x14ac:dyDescent="0.25">
      <c r="A2" s="2" t="s">
        <v>19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ht="56" customHeight="1" spans="1:14" x14ac:dyDescent="0.25">
      <c r="A3" s="1" t="s">
        <v>20</v>
      </c>
      <c r="B3" s="6" t="str">
        <f>IF(AND('Контекст'!B8&lt;&gt;"",'Контекст'!B9&lt;&gt;"",'Контекст'!B10&lt;&gt;""),'Контекст'!B8&amp;" / "&amp;'Контекст'!B9&amp;" / "&amp;'Контекст'!B10,"нет данных")</f>
        <v>Свердловская область / Свердловская область / III квартал 2026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ht="26" customHeight="1" spans="1:14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ht="52" customHeight="1" spans="1:14" x14ac:dyDescent="0.25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  <c r="H5" s="3" t="s">
        <v>28</v>
      </c>
      <c r="I5" s="3" t="s">
        <v>29</v>
      </c>
      <c r="J5" s="3" t="s">
        <v>30</v>
      </c>
      <c r="K5" s="3" t="s">
        <v>31</v>
      </c>
      <c r="L5" s="3" t="s">
        <v>32</v>
      </c>
      <c r="M5" s="3" t="s">
        <v>33</v>
      </c>
      <c r="N5" s="3" t="s">
        <v>34</v>
      </c>
    </row>
    <row r="6" ht="100" customHeight="1" spans="1:14" x14ac:dyDescent="0.25">
      <c r="A6" s="7" t="s">
        <v>35</v>
      </c>
      <c r="B6" s="4" t="s">
        <v>36</v>
      </c>
      <c r="C6" s="4" t="s">
        <v>37</v>
      </c>
      <c r="D6" s="8">
        <v>2.5</v>
      </c>
      <c r="E6" s="9">
        <v>6836.43</v>
      </c>
      <c r="F6" s="9">
        <v>5015.96</v>
      </c>
      <c r="G6" s="4">
        <v>27</v>
      </c>
      <c r="H6" s="10"/>
      <c r="I6" s="4" t="s">
        <v>38</v>
      </c>
      <c r="J6" s="11">
        <f>IF(I6="прямая",IF(ISNUMBER(E6),E6,"нет данных"),IF(I6="индексная",IF(AND(ISNUMBER(F6),ISNUMBER(G6),ISNUMBER(H6)),ROUND(F6*H6,2),"нет данных"),"нет данных"))</f>
        <v>6836.43</v>
      </c>
      <c r="K6" s="11">
        <f>IF(AND(ISNUMBER(D6),ISNUMBER(J6)),ROUND(D6*J6,2),"нет данных")</f>
        <v>17091.08</v>
      </c>
      <c r="L6" s="4" t="s">
        <v>39</v>
      </c>
      <c r="M6" s="5">
        <v>46300</v>
      </c>
      <c r="N6" s="4" t="s">
        <v>40</v>
      </c>
    </row>
    <row r="7" ht="26" customHeight="1" spans="1:14" x14ac:dyDescent="0.25">
      <c r="A7" s="7"/>
      <c r="B7" s="4"/>
      <c r="C7" s="4"/>
      <c r="D7" s="8"/>
      <c r="E7" s="9"/>
      <c r="F7" s="9"/>
      <c r="G7" s="4"/>
      <c r="H7" s="10"/>
      <c r="I7" s="4"/>
      <c r="J7" s="12" t="str">
        <f>IF(I7="прямая",IF(ISNUMBER(E7),E7,"нет данных"),IF(I7="индексная",IF(AND(ISNUMBER(F7),ISNUMBER(G7),ISNUMBER(H7)),ROUND(F7*H7,2),"нет данных"),"нет данных"))</f>
        <v>нет данных</v>
      </c>
      <c r="K7" s="12" t="str">
        <f>IF(AND(ISNUMBER(D7),ISNUMBER(J7)),ROUND(D7*J7,2),"нет данных")</f>
        <v>нет данных</v>
      </c>
      <c r="L7" s="4"/>
      <c r="M7" s="5"/>
      <c r="N7" s="4"/>
    </row>
    <row r="8" ht="26" customHeight="1" spans="1:14" x14ac:dyDescent="0.25">
      <c r="A8" s="7"/>
      <c r="B8" s="4"/>
      <c r="C8" s="4"/>
      <c r="D8" s="8"/>
      <c r="E8" s="9"/>
      <c r="F8" s="9"/>
      <c r="G8" s="4"/>
      <c r="H8" s="10"/>
      <c r="I8" s="4"/>
      <c r="J8" s="12" t="str">
        <f>IF(I8="прямая",IF(ISNUMBER(E8),E8,"нет данных"),IF(I8="индексная",IF(AND(ISNUMBER(F8),ISNUMBER(G8),ISNUMBER(H8)),ROUND(F8*H8,2),"нет данных"),"нет данных"))</f>
        <v>нет данных</v>
      </c>
      <c r="K8" s="12" t="str">
        <f>IF(AND(ISNUMBER(D8),ISNUMBER(J8)),ROUND(D8*J8,2),"нет данных")</f>
        <v>нет данных</v>
      </c>
      <c r="L8" s="4"/>
      <c r="M8" s="5"/>
      <c r="N8" s="4"/>
    </row>
    <row r="9" ht="26" customHeight="1" spans="1:14" x14ac:dyDescent="0.25">
      <c r="A9" s="7"/>
      <c r="B9" s="4"/>
      <c r="C9" s="4"/>
      <c r="D9" s="8"/>
      <c r="E9" s="9"/>
      <c r="F9" s="9"/>
      <c r="G9" s="4"/>
      <c r="H9" s="10"/>
      <c r="I9" s="4"/>
      <c r="J9" s="12" t="str">
        <f>IF(I9="прямая",IF(ISNUMBER(E9),E9,"нет данных"),IF(I9="индексная",IF(AND(ISNUMBER(F9),ISNUMBER(G9),ISNUMBER(H9)),ROUND(F9*H9,2),"нет данных"),"нет данных"))</f>
        <v>нет данных</v>
      </c>
      <c r="K9" s="12" t="str">
        <f>IF(AND(ISNUMBER(D9),ISNUMBER(J9)),ROUND(D9*J9,2),"нет данных")</f>
        <v>нет данных</v>
      </c>
      <c r="L9" s="4"/>
      <c r="M9" s="5"/>
      <c r="N9" s="4"/>
    </row>
    <row r="10" ht="26" customHeight="1" spans="1:14" x14ac:dyDescent="0.25">
      <c r="A10" s="7"/>
      <c r="B10" s="4"/>
      <c r="C10" s="4"/>
      <c r="D10" s="8"/>
      <c r="E10" s="9"/>
      <c r="F10" s="9"/>
      <c r="G10" s="4"/>
      <c r="H10" s="10"/>
      <c r="I10" s="4"/>
      <c r="J10" s="12" t="str">
        <f>IF(I10="прямая",IF(ISNUMBER(E10),E10,"нет данных"),IF(I10="индексная",IF(AND(ISNUMBER(F10),ISNUMBER(G10),ISNUMBER(H10)),ROUND(F10*H10,2),"нет данных"),"нет данных"))</f>
        <v>нет данных</v>
      </c>
      <c r="K10" s="12" t="str">
        <f>IF(AND(ISNUMBER(D10),ISNUMBER(J10)),ROUND(D10*J10,2),"нет данных")</f>
        <v>нет данных</v>
      </c>
      <c r="L10" s="4"/>
      <c r="M10" s="5"/>
      <c r="N10" s="4"/>
    </row>
    <row r="11" ht="26" customHeight="1" spans="1:14" x14ac:dyDescent="0.25">
      <c r="A11" s="7"/>
      <c r="B11" s="4"/>
      <c r="C11" s="4"/>
      <c r="D11" s="8"/>
      <c r="E11" s="9"/>
      <c r="F11" s="9"/>
      <c r="G11" s="4"/>
      <c r="H11" s="10"/>
      <c r="I11" s="4"/>
      <c r="J11" s="12" t="str">
        <f>IF(I11="прямая",IF(ISNUMBER(E11),E11,"нет данных"),IF(I11="индексная",IF(AND(ISNUMBER(F11),ISNUMBER(G11),ISNUMBER(H11)),ROUND(F11*H11,2),"нет данных"),"нет данных"))</f>
        <v>нет данных</v>
      </c>
      <c r="K11" s="12" t="str">
        <f>IF(AND(ISNUMBER(D11),ISNUMBER(J11)),ROUND(D11*J11,2),"нет данных")</f>
        <v>нет данных</v>
      </c>
      <c r="L11" s="4"/>
      <c r="M11" s="5"/>
      <c r="N11" s="4"/>
    </row>
    <row r="12" ht="26" customHeight="1" spans="1:14" x14ac:dyDescent="0.25">
      <c r="A12" s="7"/>
      <c r="B12" s="4"/>
      <c r="C12" s="4"/>
      <c r="D12" s="8"/>
      <c r="E12" s="9"/>
      <c r="F12" s="9"/>
      <c r="G12" s="4"/>
      <c r="H12" s="10"/>
      <c r="I12" s="4"/>
      <c r="J12" s="12" t="str">
        <f>IF(I12="прямая",IF(ISNUMBER(E12),E12,"нет данных"),IF(I12="индексная",IF(AND(ISNUMBER(F12),ISNUMBER(G12),ISNUMBER(H12)),ROUND(F12*H12,2),"нет данных"),"нет данных"))</f>
        <v>нет данных</v>
      </c>
      <c r="K12" s="12" t="str">
        <f>IF(AND(ISNUMBER(D12),ISNUMBER(J12)),ROUND(D12*J12,2),"нет данных")</f>
        <v>нет данных</v>
      </c>
      <c r="L12" s="4"/>
      <c r="M12" s="5"/>
      <c r="N12" s="4"/>
    </row>
    <row r="13" ht="26" customHeight="1" spans="1:14" x14ac:dyDescent="0.25">
      <c r="A13" s="7"/>
      <c r="B13" s="4"/>
      <c r="C13" s="4"/>
      <c r="D13" s="8"/>
      <c r="E13" s="9"/>
      <c r="F13" s="9"/>
      <c r="G13" s="4"/>
      <c r="H13" s="10"/>
      <c r="I13" s="4"/>
      <c r="J13" s="12" t="str">
        <f>IF(I13="прямая",IF(ISNUMBER(E13),E13,"нет данных"),IF(I13="индексная",IF(AND(ISNUMBER(F13),ISNUMBER(G13),ISNUMBER(H13)),ROUND(F13*H13,2),"нет данных"),"нет данных"))</f>
        <v>нет данных</v>
      </c>
      <c r="K13" s="12" t="str">
        <f>IF(AND(ISNUMBER(D13),ISNUMBER(J13)),ROUND(D13*J13,2),"нет данных")</f>
        <v>нет данных</v>
      </c>
      <c r="L13" s="4"/>
      <c r="M13" s="5"/>
      <c r="N13" s="4"/>
    </row>
    <row r="14" ht="26" customHeight="1" spans="1:14" x14ac:dyDescent="0.25">
      <c r="A14" s="7"/>
      <c r="B14" s="4"/>
      <c r="C14" s="4"/>
      <c r="D14" s="8"/>
      <c r="E14" s="9"/>
      <c r="F14" s="9"/>
      <c r="G14" s="4"/>
      <c r="H14" s="10"/>
      <c r="I14" s="4"/>
      <c r="J14" s="12" t="str">
        <f>IF(I14="прямая",IF(ISNUMBER(E14),E14,"нет данных"),IF(I14="индексная",IF(AND(ISNUMBER(F14),ISNUMBER(G14),ISNUMBER(H14)),ROUND(F14*H14,2),"нет данных"),"нет данных"))</f>
        <v>нет данных</v>
      </c>
      <c r="K14" s="12" t="str">
        <f>IF(AND(ISNUMBER(D14),ISNUMBER(J14)),ROUND(D14*J14,2),"нет данных")</f>
        <v>нет данных</v>
      </c>
      <c r="L14" s="4"/>
      <c r="M14" s="5"/>
      <c r="N14" s="4"/>
    </row>
    <row r="15" ht="26" customHeight="1" spans="1:14" x14ac:dyDescent="0.25">
      <c r="A15" s="7"/>
      <c r="B15" s="4"/>
      <c r="C15" s="4"/>
      <c r="D15" s="8"/>
      <c r="E15" s="9"/>
      <c r="F15" s="9"/>
      <c r="G15" s="4"/>
      <c r="H15" s="10"/>
      <c r="I15" s="4"/>
      <c r="J15" s="12" t="str">
        <f>IF(I15="прямая",IF(ISNUMBER(E15),E15,"нет данных"),IF(I15="индексная",IF(AND(ISNUMBER(F15),ISNUMBER(G15),ISNUMBER(H15)),ROUND(F15*H15,2),"нет данных"),"нет данных"))</f>
        <v>нет данных</v>
      </c>
      <c r="K15" s="12" t="str">
        <f>IF(AND(ISNUMBER(D15),ISNUMBER(J15)),ROUND(D15*J15,2),"нет данных")</f>
        <v>нет данных</v>
      </c>
      <c r="L15" s="4"/>
      <c r="M15" s="5"/>
      <c r="N15" s="4"/>
    </row>
    <row r="16" ht="26" customHeight="1" spans="1:14" x14ac:dyDescent="0.25">
      <c r="A16" s="7"/>
      <c r="B16" s="4"/>
      <c r="C16" s="4"/>
      <c r="D16" s="8"/>
      <c r="E16" s="9"/>
      <c r="F16" s="9"/>
      <c r="G16" s="4"/>
      <c r="H16" s="10"/>
      <c r="I16" s="4"/>
      <c r="J16" s="12" t="str">
        <f>IF(I16="прямая",IF(ISNUMBER(E16),E16,"нет данных"),IF(I16="индексная",IF(AND(ISNUMBER(F16),ISNUMBER(G16),ISNUMBER(H16)),ROUND(F16*H16,2),"нет данных"),"нет данных"))</f>
        <v>нет данных</v>
      </c>
      <c r="K16" s="12" t="str">
        <f>IF(AND(ISNUMBER(D16),ISNUMBER(J16)),ROUND(D16*J16,2),"нет данных")</f>
        <v>нет данных</v>
      </c>
      <c r="L16" s="4"/>
      <c r="M16" s="5"/>
      <c r="N16" s="4"/>
    </row>
    <row r="17" ht="26" customHeight="1" spans="1:14" x14ac:dyDescent="0.25">
      <c r="A17" s="7"/>
      <c r="B17" s="4"/>
      <c r="C17" s="4"/>
      <c r="D17" s="8"/>
      <c r="E17" s="9"/>
      <c r="F17" s="9"/>
      <c r="G17" s="4"/>
      <c r="H17" s="10"/>
      <c r="I17" s="4"/>
      <c r="J17" s="12" t="str">
        <f>IF(I17="прямая",IF(ISNUMBER(E17),E17,"нет данных"),IF(I17="индексная",IF(AND(ISNUMBER(F17),ISNUMBER(G17),ISNUMBER(H17)),ROUND(F17*H17,2),"нет данных"),"нет данных"))</f>
        <v>нет данных</v>
      </c>
      <c r="K17" s="12" t="str">
        <f>IF(AND(ISNUMBER(D17),ISNUMBER(J17)),ROUND(D17*J17,2),"нет данных")</f>
        <v>нет данных</v>
      </c>
      <c r="L17" s="4"/>
      <c r="M17" s="5"/>
      <c r="N17" s="4"/>
    </row>
    <row r="18" ht="26" customHeight="1" spans="1:14" x14ac:dyDescent="0.25">
      <c r="A18" s="7"/>
      <c r="B18" s="4"/>
      <c r="C18" s="4"/>
      <c r="D18" s="8"/>
      <c r="E18" s="9"/>
      <c r="F18" s="9"/>
      <c r="G18" s="4"/>
      <c r="H18" s="10"/>
      <c r="I18" s="4"/>
      <c r="J18" s="12" t="str">
        <f>IF(I18="прямая",IF(ISNUMBER(E18),E18,"нет данных"),IF(I18="индексная",IF(AND(ISNUMBER(F18),ISNUMBER(G18),ISNUMBER(H18)),ROUND(F18*H18,2),"нет данных"),"нет данных"))</f>
        <v>нет данных</v>
      </c>
      <c r="K18" s="12" t="str">
        <f>IF(AND(ISNUMBER(D18),ISNUMBER(J18)),ROUND(D18*J18,2),"нет данных")</f>
        <v>нет данных</v>
      </c>
      <c r="L18" s="4"/>
      <c r="M18" s="5"/>
      <c r="N18" s="4"/>
    </row>
    <row r="19" ht="26" customHeight="1" spans="1:14" x14ac:dyDescent="0.25">
      <c r="A19" s="7"/>
      <c r="B19" s="4"/>
      <c r="C19" s="4"/>
      <c r="D19" s="8"/>
      <c r="E19" s="9"/>
      <c r="F19" s="9"/>
      <c r="G19" s="4"/>
      <c r="H19" s="10"/>
      <c r="I19" s="4"/>
      <c r="J19" s="12" t="str">
        <f>IF(I19="прямая",IF(ISNUMBER(E19),E19,"нет данных"),IF(I19="индексная",IF(AND(ISNUMBER(F19),ISNUMBER(G19),ISNUMBER(H19)),ROUND(F19*H19,2),"нет данных"),"нет данных"))</f>
        <v>нет данных</v>
      </c>
      <c r="K19" s="12" t="str">
        <f>IF(AND(ISNUMBER(D19),ISNUMBER(J19)),ROUND(D19*J19,2),"нет данных")</f>
        <v>нет данных</v>
      </c>
      <c r="L19" s="4"/>
      <c r="M19" s="5"/>
      <c r="N19" s="4"/>
    </row>
    <row r="20" ht="26" customHeight="1" spans="1:14" x14ac:dyDescent="0.25">
      <c r="A20" s="7"/>
      <c r="B20" s="4"/>
      <c r="C20" s="4"/>
      <c r="D20" s="8"/>
      <c r="E20" s="9"/>
      <c r="F20" s="9"/>
      <c r="G20" s="4"/>
      <c r="H20" s="10"/>
      <c r="I20" s="4"/>
      <c r="J20" s="12" t="str">
        <f>IF(I20="прямая",IF(ISNUMBER(E20),E20,"нет данных"),IF(I20="индексная",IF(AND(ISNUMBER(F20),ISNUMBER(G20),ISNUMBER(H20)),ROUND(F20*H20,2),"нет данных"),"нет данных"))</f>
        <v>нет данных</v>
      </c>
      <c r="K20" s="12" t="str">
        <f>IF(AND(ISNUMBER(D20),ISNUMBER(J20)),ROUND(D20*J20,2),"нет данных")</f>
        <v>нет данных</v>
      </c>
      <c r="L20" s="4"/>
      <c r="M20" s="5"/>
      <c r="N20" s="4"/>
    </row>
    <row r="21" ht="26" customHeight="1" spans="1:14" x14ac:dyDescent="0.25">
      <c r="A21" s="7"/>
      <c r="B21" s="4"/>
      <c r="C21" s="4"/>
      <c r="D21" s="8"/>
      <c r="E21" s="9"/>
      <c r="F21" s="9"/>
      <c r="G21" s="4"/>
      <c r="H21" s="10"/>
      <c r="I21" s="4"/>
      <c r="J21" s="12" t="str">
        <f>IF(I21="прямая",IF(ISNUMBER(E21),E21,"нет данных"),IF(I21="индексная",IF(AND(ISNUMBER(F21),ISNUMBER(G21),ISNUMBER(H21)),ROUND(F21*H21,2),"нет данных"),"нет данных"))</f>
        <v>нет данных</v>
      </c>
      <c r="K21" s="12" t="str">
        <f>IF(AND(ISNUMBER(D21),ISNUMBER(J21)),ROUND(D21*J21,2),"нет данных")</f>
        <v>нет данных</v>
      </c>
      <c r="L21" s="4"/>
      <c r="M21" s="5"/>
      <c r="N21" s="4"/>
    </row>
    <row r="22" ht="26" customHeight="1" spans="1:14" x14ac:dyDescent="0.25">
      <c r="A22" s="7"/>
      <c r="B22" s="4"/>
      <c r="C22" s="4"/>
      <c r="D22" s="8"/>
      <c r="E22" s="9"/>
      <c r="F22" s="9"/>
      <c r="G22" s="4"/>
      <c r="H22" s="10"/>
      <c r="I22" s="4"/>
      <c r="J22" s="12" t="str">
        <f>IF(I22="прямая",IF(ISNUMBER(E22),E22,"нет данных"),IF(I22="индексная",IF(AND(ISNUMBER(F22),ISNUMBER(G22),ISNUMBER(H22)),ROUND(F22*H22,2),"нет данных"),"нет данных"))</f>
        <v>нет данных</v>
      </c>
      <c r="K22" s="12" t="str">
        <f>IF(AND(ISNUMBER(D22),ISNUMBER(J22)),ROUND(D22*J22,2),"нет данных")</f>
        <v>нет данных</v>
      </c>
      <c r="L22" s="4"/>
      <c r="M22" s="5"/>
      <c r="N22" s="4"/>
    </row>
    <row r="23" ht="26" customHeight="1" spans="1:14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ht="26" customHeight="1" spans="1:14" x14ac:dyDescent="0.25">
      <c r="A24" s="1"/>
      <c r="B24" s="1"/>
      <c r="C24" s="1"/>
      <c r="D24" s="1"/>
      <c r="E24" s="1"/>
      <c r="F24" s="1"/>
      <c r="G24" s="1"/>
      <c r="H24" s="1"/>
      <c r="I24" s="1"/>
      <c r="J24" s="1" t="s">
        <v>41</v>
      </c>
      <c r="K24" s="11">
        <f>IF(COUNTIFS(A6:A22,"&lt;&gt;",K6:K22,"нет данных")&gt;0,"нет данных",IF(COUNT(K6:K22)=0,"нет данных",ROUND(SUM(K6:K22),2)))</f>
        <v>17091.08</v>
      </c>
      <c r="L24" s="1"/>
      <c r="M24" s="1"/>
      <c r="N24" s="1"/>
    </row>
  </sheetData>
  <autoFilter ref="A5:N22"/>
  <conditionalFormatting sqref="J6:K22">
    <cfRule type="containsText" dxfId="0" priority="1">
      <formula>NOT(ISERROR(SEARCH("нет данных",J6)))</formula>
    </cfRule>
  </conditionalFormatting>
  <dataValidations count="6">
    <dataValidation type="decimal" operator="greaterThanOrEqual" allowBlank="1" showErrorMessage="1" error="Введите неотрицательное число." sqref="D10:F22">
      <formula1>0</formula1>
    </dataValidation>
    <dataValidation type="decimal" operator="greaterThanOrEqual" allowBlank="1" showErrorMessage="1" error="Введите неотрицательное число." sqref="D6:F22">
      <formula1>0</formula1>
    </dataValidation>
    <dataValidation type="decimal" operator="greaterThan" allowBlank="1" showErrorMessage="1" error="Индекс должен быть больше нуля." sqref="H10:H22">
      <formula1>0</formula1>
    </dataValidation>
    <dataValidation type="decimal" operator="greaterThan" allowBlank="1" showErrorMessage="1" error="Индекс должен быть больше нуля." sqref="H6:H22">
      <formula1>0</formula1>
    </dataValidation>
    <dataValidation type="list" allowBlank="1" showErrorMessage="1" error="Выберите «прямая» или «индексная»." sqref="I10:I22">
      <formula1>"прямая,индексная"</formula1>
    </dataValidation>
    <dataValidation type="list" allowBlank="1" showErrorMessage="1" error="Выберите «прямая» или «индексная»." sqref="I6:I22">
      <formula1>"прямая,индексная"</formula1>
    </dataValidation>
  </dataValidations>
  <hyperlinks>
    <hyperlink ref="L6" r:id="rId1"/>
  </hyperlinks>
  <pageMargins left="0.3" right="0.3" top="0.4" bottom="0.4" header="0.15" footer="0.15"/>
  <pageSetup paperSize="8" orientation="landscape" fitToWidth="2" fitToHeight="0"/>
  <headerFooter>
    <oddFooter>Сметрикс — журнал проверки источников цен |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36"/>
  <sheetViews>
    <sheetView workbookViewId="0" showGridLines="0"/>
  </sheetViews>
  <sheetFormatPr defaultRowHeight="15" outlineLevelRow="0" outlineLevelCol="0" x14ac:dyDescent="55"/>
  <cols>
    <col min="1" max="1" width="52" customWidth="1"/>
    <col min="2" max="2" width="77" customWidth="1"/>
  </cols>
  <sheetData>
    <row r="1" ht="26" customHeight="1" spans="1:2" x14ac:dyDescent="0.25">
      <c r="A1" s="1"/>
      <c r="B1" s="1"/>
    </row>
    <row r="2" ht="42" customHeight="1" spans="1:2" x14ac:dyDescent="0.25">
      <c r="A2" s="2" t="s">
        <v>42</v>
      </c>
      <c r="B2" s="1"/>
    </row>
    <row r="3" ht="38" customHeight="1" spans="1:2" x14ac:dyDescent="0.25">
      <c r="A3" s="1" t="s">
        <v>43</v>
      </c>
      <c r="B3" s="1" t="s">
        <v>44</v>
      </c>
    </row>
    <row r="4" ht="26" customHeight="1" spans="1:2" x14ac:dyDescent="0.25">
      <c r="A4" s="1"/>
      <c r="B4" s="1"/>
    </row>
    <row r="5" ht="36" customHeight="1" spans="1:2" x14ac:dyDescent="0.25">
      <c r="A5" s="13" t="s">
        <v>45</v>
      </c>
      <c r="B5" s="1"/>
    </row>
    <row r="6" ht="50" customHeight="1" spans="1:2" x14ac:dyDescent="0.25">
      <c r="A6" s="1" t="s">
        <v>20</v>
      </c>
      <c r="B6" s="1" t="s">
        <v>46</v>
      </c>
    </row>
    <row r="7" ht="50" customHeight="1" spans="1:2" x14ac:dyDescent="0.25">
      <c r="A7" s="1" t="s">
        <v>47</v>
      </c>
      <c r="B7" s="1" t="s">
        <v>48</v>
      </c>
    </row>
    <row r="8" ht="26" customHeight="1" spans="1:2" x14ac:dyDescent="0.25">
      <c r="A8" s="1" t="s">
        <v>49</v>
      </c>
      <c r="B8" s="9">
        <v>5895.86</v>
      </c>
    </row>
    <row r="9" ht="26" customHeight="1" spans="1:2" x14ac:dyDescent="0.25">
      <c r="A9" s="1" t="s">
        <v>50</v>
      </c>
      <c r="B9" s="9">
        <v>806.52</v>
      </c>
    </row>
    <row r="10" ht="26" customHeight="1" spans="1:2" x14ac:dyDescent="0.25">
      <c r="A10" s="1" t="s">
        <v>51</v>
      </c>
      <c r="B10" s="14">
        <v>0.02</v>
      </c>
    </row>
    <row r="11" ht="26" customHeight="1" spans="1:2" x14ac:dyDescent="0.25">
      <c r="A11" s="1" t="s">
        <v>52</v>
      </c>
      <c r="B11" s="11">
        <f>IF(AND(ISNUMBER(B8),ISNUMBER(B9),ISNUMBER(B10)),ROUND((B8+B9)*(1+B10),2),"нет данных")</f>
        <v>6836.43</v>
      </c>
    </row>
    <row r="12" ht="26" customHeight="1" spans="1:2" x14ac:dyDescent="0.25">
      <c r="A12" s="1" t="s">
        <v>53</v>
      </c>
      <c r="B12" s="9">
        <v>6836.43</v>
      </c>
    </row>
    <row r="13" ht="26" customHeight="1" spans="1:2" x14ac:dyDescent="0.25">
      <c r="A13" s="1" t="s">
        <v>54</v>
      </c>
      <c r="B13" s="8">
        <v>2.5</v>
      </c>
    </row>
    <row r="14" ht="26" customHeight="1" spans="1:2" x14ac:dyDescent="0.25">
      <c r="A14" s="1" t="s">
        <v>55</v>
      </c>
      <c r="B14" s="11">
        <f>IF(AND(ISNUMBER(B12),ISNUMBER(B13)),ROUND(B12*B13,2),"нет данных")</f>
        <v>17091.08</v>
      </c>
    </row>
    <row r="15" ht="42" customHeight="1" spans="1:2" x14ac:dyDescent="0.25">
      <c r="A15" s="1" t="s">
        <v>56</v>
      </c>
      <c r="B15" s="1" t="s">
        <v>57</v>
      </c>
    </row>
    <row r="16" ht="26" customHeight="1" spans="1:2" x14ac:dyDescent="0.25">
      <c r="A16" s="1" t="s">
        <v>58</v>
      </c>
      <c r="B16" s="5">
        <v>46300</v>
      </c>
    </row>
    <row r="17" ht="26" customHeight="1" spans="1:2" x14ac:dyDescent="0.25">
      <c r="A17" s="1"/>
      <c r="B17" s="1"/>
    </row>
    <row r="18" ht="26" customHeight="1" spans="1:2" x14ac:dyDescent="0.25">
      <c r="A18" s="1"/>
      <c r="B18" s="1"/>
    </row>
    <row r="19" ht="26" customHeight="1" spans="1:2" x14ac:dyDescent="0.25">
      <c r="A19" s="1"/>
      <c r="B19" s="1"/>
    </row>
    <row r="20" ht="26" customHeight="1" spans="1:2" x14ac:dyDescent="0.25">
      <c r="A20" s="1"/>
      <c r="B20" s="1"/>
    </row>
    <row r="21" ht="36" customHeight="1" spans="1:2" x14ac:dyDescent="0.25">
      <c r="A21" s="13" t="s">
        <v>59</v>
      </c>
      <c r="B21" s="1"/>
    </row>
    <row r="22" ht="50" customHeight="1" spans="1:2" x14ac:dyDescent="0.25">
      <c r="A22" s="1" t="s">
        <v>20</v>
      </c>
      <c r="B22" s="1" t="s">
        <v>60</v>
      </c>
    </row>
    <row r="23" ht="50" customHeight="1" spans="1:2" x14ac:dyDescent="0.25">
      <c r="A23" s="1" t="s">
        <v>47</v>
      </c>
      <c r="B23" s="1" t="s">
        <v>48</v>
      </c>
    </row>
    <row r="24" ht="26" customHeight="1" spans="1:2" x14ac:dyDescent="0.25">
      <c r="A24" s="1" t="s">
        <v>61</v>
      </c>
      <c r="B24" s="15">
        <v>5015.96</v>
      </c>
    </row>
    <row r="25" ht="26" customHeight="1" spans="1:2" x14ac:dyDescent="0.25">
      <c r="A25" s="1" t="s">
        <v>27</v>
      </c>
      <c r="B25" s="16">
        <v>27</v>
      </c>
    </row>
    <row r="26" ht="26" customHeight="1" spans="1:2" x14ac:dyDescent="0.25">
      <c r="A26" s="1" t="s">
        <v>28</v>
      </c>
      <c r="B26" s="15">
        <v>1.61</v>
      </c>
    </row>
    <row r="27" ht="26" customHeight="1" spans="1:2" x14ac:dyDescent="0.25">
      <c r="A27" s="1" t="s">
        <v>62</v>
      </c>
      <c r="B27" s="11">
        <f>IF(AND(ISNUMBER(B24),ISNUMBER(B26)),ROUND(B24*B26,2),"нет данных")</f>
        <v>8075.7</v>
      </c>
    </row>
    <row r="28" ht="26" customHeight="1" spans="1:2" x14ac:dyDescent="0.25">
      <c r="A28" s="1" t="s">
        <v>63</v>
      </c>
      <c r="B28" s="11">
        <f>B27</f>
        <v>8075.7</v>
      </c>
    </row>
    <row r="29" ht="26" customHeight="1" spans="1:2" x14ac:dyDescent="0.25">
      <c r="A29" s="1" t="s">
        <v>54</v>
      </c>
      <c r="B29" s="8">
        <v>2.5</v>
      </c>
    </row>
    <row r="30" ht="26" customHeight="1" spans="1:2" x14ac:dyDescent="0.25">
      <c r="A30" s="1" t="s">
        <v>55</v>
      </c>
      <c r="B30" s="11">
        <f>IF(AND(ISNUMBER(B28),ISNUMBER(B29)),ROUND(B28*B29,2),"нет данных")</f>
        <v>20189.25</v>
      </c>
    </row>
    <row r="31" ht="42" customHeight="1" spans="1:2" x14ac:dyDescent="0.25">
      <c r="A31" s="1" t="s">
        <v>56</v>
      </c>
      <c r="B31" s="1" t="s">
        <v>64</v>
      </c>
    </row>
    <row r="32" ht="26" customHeight="1" spans="1:2" x14ac:dyDescent="0.25">
      <c r="A32" s="1" t="s">
        <v>58</v>
      </c>
      <c r="B32" s="5">
        <v>46300</v>
      </c>
    </row>
    <row r="33" ht="26" customHeight="1" spans="1:2" x14ac:dyDescent="0.25">
      <c r="A33" s="1" t="s">
        <v>65</v>
      </c>
      <c r="B33" s="5">
        <v>46258</v>
      </c>
    </row>
    <row r="34" ht="26" customHeight="1" spans="1:2" x14ac:dyDescent="0.25">
      <c r="A34" s="1"/>
      <c r="B34" s="1"/>
    </row>
    <row r="35" ht="26" customHeight="1" spans="1:2" x14ac:dyDescent="0.25">
      <c r="A35" s="1"/>
      <c r="B35" s="1"/>
    </row>
    <row r="36" ht="26" customHeight="1" spans="1:2" x14ac:dyDescent="0.25">
      <c r="A36" s="1" t="s">
        <v>66</v>
      </c>
      <c r="B36" s="1"/>
    </row>
  </sheetData>
  <hyperlinks>
    <hyperlink ref="B15" r:id="rId1"/>
    <hyperlink ref="B31" r:id="rId2"/>
  </hyperlinks>
  <pageMargins left="0.3" right="0.3" top="0.4" bottom="0.4" header="0.15" footer="0.15"/>
  <pageSetup paperSize="9" orientation="landscape" fitToWidth="1" fitToHeight="0"/>
  <headerFooter>
    <oddFooter>Сметрикс — журнал проверки источников цен | 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8"/>
  <sheetViews>
    <sheetView workbookViewId="0" showGridLines="0"/>
  </sheetViews>
  <sheetFormatPr defaultRowHeight="15" outlineLevelRow="0" outlineLevelCol="0" x14ac:dyDescent="55"/>
  <cols>
    <col min="1" max="1" width="58" customWidth="1"/>
    <col min="2" max="2" width="22" customWidth="1"/>
    <col min="3" max="3" width="65" customWidth="1"/>
  </cols>
  <sheetData>
    <row r="1" ht="26" customHeight="1" spans="1:3" x14ac:dyDescent="0.25">
      <c r="A1" s="1"/>
      <c r="B1" s="1"/>
      <c r="C1" s="1"/>
    </row>
    <row r="2" ht="42" customHeight="1" spans="1:3" x14ac:dyDescent="0.25">
      <c r="A2" s="2" t="s">
        <v>67</v>
      </c>
      <c r="B2" s="1"/>
      <c r="C2" s="1"/>
    </row>
    <row r="3" ht="26" customHeight="1" spans="1:3" x14ac:dyDescent="0.25">
      <c r="A3" s="1"/>
      <c r="B3" s="1"/>
      <c r="C3" s="1"/>
    </row>
    <row r="4" ht="26" customHeight="1" spans="1:3" x14ac:dyDescent="0.25">
      <c r="A4" s="1"/>
      <c r="B4" s="1"/>
      <c r="C4" s="1"/>
    </row>
    <row r="5" ht="52" customHeight="1" spans="1:3" x14ac:dyDescent="0.25">
      <c r="A5" s="3" t="s">
        <v>68</v>
      </c>
      <c r="B5" s="3" t="s">
        <v>69</v>
      </c>
      <c r="C5" s="3" t="s">
        <v>70</v>
      </c>
    </row>
    <row r="6" ht="40" customHeight="1" spans="1:3" x14ac:dyDescent="0.25">
      <c r="A6" s="1" t="s">
        <v>71</v>
      </c>
      <c r="B6" s="4"/>
      <c r="C6" s="4"/>
    </row>
    <row r="7" ht="40" customHeight="1" spans="1:3" x14ac:dyDescent="0.25">
      <c r="A7" s="1" t="s">
        <v>72</v>
      </c>
      <c r="B7" s="4"/>
      <c r="C7" s="4"/>
    </row>
    <row r="8" ht="40" customHeight="1" spans="1:3" x14ac:dyDescent="0.25">
      <c r="A8" s="1" t="s">
        <v>73</v>
      </c>
      <c r="B8" s="4"/>
      <c r="C8" s="4"/>
    </row>
    <row r="9" ht="40" customHeight="1" spans="1:3" x14ac:dyDescent="0.25">
      <c r="A9" s="1" t="s">
        <v>74</v>
      </c>
      <c r="B9" s="4"/>
      <c r="C9" s="4"/>
    </row>
    <row r="10" ht="40" customHeight="1" spans="1:3" x14ac:dyDescent="0.25">
      <c r="A10" s="1" t="s">
        <v>75</v>
      </c>
      <c r="B10" s="4"/>
      <c r="C10" s="4"/>
    </row>
    <row r="11" ht="40" customHeight="1" spans="1:3" x14ac:dyDescent="0.25">
      <c r="A11" s="1" t="s">
        <v>76</v>
      </c>
      <c r="B11" s="4"/>
      <c r="C11" s="4"/>
    </row>
    <row r="12" ht="40" customHeight="1" spans="1:3" x14ac:dyDescent="0.25">
      <c r="A12" s="1" t="s">
        <v>77</v>
      </c>
      <c r="B12" s="4"/>
      <c r="C12" s="4"/>
    </row>
    <row r="13" ht="26" customHeight="1" spans="1:3" x14ac:dyDescent="0.25">
      <c r="A13" s="1"/>
      <c r="B13" s="1"/>
      <c r="C13" s="1"/>
    </row>
    <row r="14" ht="26" customHeight="1" spans="1:3" x14ac:dyDescent="0.25">
      <c r="A14" s="1"/>
      <c r="B14" s="1"/>
      <c r="C14" s="1"/>
    </row>
    <row r="15" ht="26" customHeight="1" spans="1:3" x14ac:dyDescent="0.25">
      <c r="A15" s="1" t="s">
        <v>16</v>
      </c>
      <c r="B15" s="4"/>
      <c r="C15" s="1"/>
    </row>
    <row r="16" ht="26" customHeight="1" spans="1:3" x14ac:dyDescent="0.25">
      <c r="A16" s="1" t="s">
        <v>78</v>
      </c>
      <c r="B16" s="5"/>
      <c r="C16" s="1"/>
    </row>
    <row r="17" ht="26" customHeight="1" spans="1:3" x14ac:dyDescent="0.25">
      <c r="A17" s="1"/>
      <c r="B17" s="1"/>
      <c r="C17" s="1"/>
    </row>
    <row r="18" ht="36" customHeight="1" spans="1:3" x14ac:dyDescent="0.25">
      <c r="A18" s="1" t="s">
        <v>79</v>
      </c>
      <c r="B18" s="1"/>
      <c r="C18" s="1"/>
    </row>
  </sheetData>
  <dataValidations count="2">
    <dataValidation type="list" allowBlank="1" sqref="B10:B12">
      <formula1>"проверено,уточнить"</formula1>
    </dataValidation>
    <dataValidation type="list" allowBlank="1" sqref="B6:B12">
      <formula1>"проверено,уточнить"</formula1>
    </dataValidation>
  </dataValidations>
  <pageMargins left="0.3" right="0.3" top="0.4" bottom="0.4" header="0.15" footer="0.15"/>
  <pageSetup paperSize="9" orientation="landscape" fitToWidth="1" fitToHeight="0"/>
  <headerFooter>
    <oddFooter>Сметрикс — журнал проверки источников цен |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Контекст</vt:lpstr>
      <vt:lpstr>Ресурсы</vt:lpstr>
      <vt:lpstr>Пример</vt:lpstr>
      <vt:lpstr>Проверка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2026-10-05T00:00:00Z</dcterms:modified>
</cp:coreProperties>
</file>