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еревод объёмов" state="visible" r:id="rId5"/>
    <sheet sheetId="3" name="Проверка" state="visible" r:id="rId6"/>
  </sheets>
  <definedNames>
    <definedName name="_xlnm.Print_Area" localSheetId="0">'ВОР'!$A1:$H18</definedName>
    <definedName name="_xlnm.Print_Titles" localSheetId="0">'ВОР'!$9:$9</definedName>
    <definedName name="_xlnm.Print_Area" localSheetId="1">'Перевод объёмов'!$A1:$D31</definedName>
    <definedName name="_xlnm.Print_Area" localSheetId="2">'Проверка'!$A1:$D14</definedName>
  </definedNames>
  <calcPr calcId="171027" fullCalcOnLoad="1"/>
</workbook>
</file>

<file path=xl/sharedStrings.xml><?xml version="1.0" encoding="utf-8"?>
<sst xmlns="http://schemas.openxmlformats.org/spreadsheetml/2006/main" count="108" uniqueCount="97">
  <si>
    <t>Ведомость объёмов работ: дорожная разметка</t>
  </si>
  <si>
    <t>Объект</t>
  </si>
  <si>
    <t>Учебный участок дороги</t>
  </si>
  <si>
    <t>Участок</t>
  </si>
  <si>
    <t>Одна линия на участке длиной 1200 м</t>
  </si>
  <si>
    <t>Основание</t>
  </si>
  <si>
    <t>Учебный пример, геометрические числа условные</t>
  </si>
  <si>
    <t>Дата</t>
  </si>
  <si>
    <t>№</t>
  </si>
  <si>
    <t>Наименование работы</t>
  </si>
  <si>
    <t>Ед. ВОР</t>
  </si>
  <si>
    <t>Объём ВОР</t>
  </si>
  <si>
    <t>Шифр нормы</t>
  </si>
  <si>
    <t>База и редакция</t>
  </si>
  <si>
    <t>Измеритель нормы</t>
  </si>
  <si>
    <t>Количество нормы</t>
  </si>
  <si>
    <t>Термопластик маркировочной машиной, линия 0,1 м, прерывистая, шаг 1:3</t>
  </si>
  <si>
    <t>м²</t>
  </si>
  <si>
    <t>27-09-017-03</t>
  </si>
  <si>
    <t>ГЭСН, ФСНБ-2022; редакцию уточняет сметчик</t>
  </si>
  <si>
    <t>100 м²</t>
  </si>
  <si>
    <t>Итого площадь нанесения, м²</t>
  </si>
  <si>
    <t>Площадь и количество нормы поступают с листа «Перевод объёмов». Шифр и измеритель заполняют вручную.</t>
  </si>
  <si>
    <t>Жёлтые поля предназначены для ввода. Ведомость является авторским шаблоном, цены не рассчитываются.</t>
  </si>
  <si>
    <t>Составил: ФИО ____________________ Дата ____________</t>
  </si>
  <si>
    <t>Проверил: ФИО ____________________ Дата ____________</t>
  </si>
  <si>
    <t>Перевод длины линии в площадь нанесения</t>
  </si>
  <si>
    <t>Исходные данные</t>
  </si>
  <si>
    <t>Единица</t>
  </si>
  <si>
    <t>Значение</t>
  </si>
  <si>
    <t>Порядок заполнения</t>
  </si>
  <si>
    <t>Вид исходной длины</t>
  </si>
  <si>
    <t>Длина трассы</t>
  </si>
  <si>
    <t>Выберите длину с промежутками или сумму уже нанесённых штрихов.</t>
  </si>
  <si>
    <t>Исходная длина</t>
  </si>
  <si>
    <t>м</t>
  </si>
  <si>
    <t>Для суммы штрихов доля нанесения повторно не применяется.</t>
  </si>
  <si>
    <t>Ширина линии</t>
  </si>
  <si>
    <t>Указывайте ширину одной линии в метрах.</t>
  </si>
  <si>
    <t>Длина штриха</t>
  </si>
  <si>
    <t>Для длины трассы обязательна. Для сплошной линии задайте промежуток 0.</t>
  </si>
  <si>
    <t>Длина промежутка</t>
  </si>
  <si>
    <t>Для длины трассы обязательна, включая 0 для сплошной линии.</t>
  </si>
  <si>
    <t>Площадь на единицу нормы</t>
  </si>
  <si>
    <t>Введите 1, 10 или 100 по измерителю выбранной нормы.</t>
  </si>
  <si>
    <t>Расчёт предназначен для норм с измерителем площади. Километры, 100 м и штуки переводят отдельно.</t>
  </si>
  <si>
    <t>Расчёт</t>
  </si>
  <si>
    <t>Результат</t>
  </si>
  <si>
    <t>Формула или условие</t>
  </si>
  <si>
    <t>Доля нанесения</t>
  </si>
  <si>
    <t>Штрих / (штрих + промежуток), либо 1 для суммы штрихов.</t>
  </si>
  <si>
    <t>Суммарная длина штрихов</t>
  </si>
  <si>
    <t>Исходная длина × доля нанесения.</t>
  </si>
  <si>
    <t>Площадь нанесения</t>
  </si>
  <si>
    <t>Суммарная длина штрихов × ширина.</t>
  </si>
  <si>
    <t>ед. нормы</t>
  </si>
  <si>
    <t>Площадь нанесения / площадь на единицу нормы.</t>
  </si>
  <si>
    <t>Состояние расчёта</t>
  </si>
  <si>
    <t>Если на участке неполные циклы, определите фактическую сумму штрихов и выберите её как исходную длину.</t>
  </si>
  <si>
    <t>Пример: 1200 м трассы, штрих 3 м, промежуток 9 м, ширина 0,1 м. Геометрические числа условные.</t>
  </si>
  <si>
    <t>Технология и обоснование</t>
  </si>
  <si>
    <t>Материал</t>
  </si>
  <si>
    <t>Термопластик</t>
  </si>
  <si>
    <t>По проектной спецификации.</t>
  </si>
  <si>
    <t>Способ нанесения</t>
  </si>
  <si>
    <t>Маркировочная машина</t>
  </si>
  <si>
    <t>Вручную или механизированно, оборудование.</t>
  </si>
  <si>
    <t>Состояние покрытия</t>
  </si>
  <si>
    <t>Существующее или свежеуложенное; заполнить по объекту.</t>
  </si>
  <si>
    <t>Толщина удаления</t>
  </si>
  <si>
    <t>мм</t>
  </si>
  <si>
    <t>При демаркировке: фактическая толщина удаляемой линии.</t>
  </si>
  <si>
    <t>Основание объёма</t>
  </si>
  <si>
    <t>Учебные исходные данные</t>
  </si>
  <si>
    <t>Документ и лист проекта организации дорожного движения или другое основание.</t>
  </si>
  <si>
    <t>Шифр примера: ГЭСН 27-09-017-03, ФСНБ-2022, измеритель 100 м². Применимую редакцию проверяет сметчик.</t>
  </si>
  <si>
    <t>Проверка исходных данных и нормы</t>
  </si>
  <si>
    <t>Что проверить</t>
  </si>
  <si>
    <t>Результат / отметка</t>
  </si>
  <si>
    <t>Основание или замечание</t>
  </si>
  <si>
    <t>Исходная длина, размеры и делитель заполнены корректно</t>
  </si>
  <si>
    <t>Автоматическая проверка расчётного результата.</t>
  </si>
  <si>
    <t>Измеритель в ВОР соответствует делителю</t>
  </si>
  <si>
    <t>Для данного шаблона: 1, 10 или 100 м².</t>
  </si>
  <si>
    <t>Шифр и редакция нормы соответствуют технологии</t>
  </si>
  <si>
    <t>Проверить по нормативной базе и проекту.</t>
  </si>
  <si>
    <t>Крайние штрихи и число линий учтены</t>
  </si>
  <si>
    <t>Для неполных циклов требуется сумма фактических штрихов.</t>
  </si>
  <si>
    <t>Материал, его расход и состояние покрытия подтверждены</t>
  </si>
  <si>
    <t>Указать проектное основание.</t>
  </si>
  <si>
    <t>Подготовка, ограждения и стеклошарики не учтены дважды</t>
  </si>
  <si>
    <t>Сопоставить состав каждой позиции.</t>
  </si>
  <si>
    <t>Старый слой имеет отдельные площадь, толщину и способ удаления</t>
  </si>
  <si>
    <t>Если удаления нет, укажите «Не требуется».</t>
  </si>
  <si>
    <t>Исходные объёмы проверены составителем и проверяющим</t>
  </si>
  <si>
    <t>Укажите ФИО и даты в ВОР.</t>
  </si>
  <si>
    <t>Автоматические строки проверяют арифметику. Остальные отметки и основания заполняет проверяющий.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</si>
</sst>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###"/>
  </numFmts>
  <fonts count="4" x14ac:knownFonts="1">
    <font>
      <color theme="1"/>
      <family val="2"/>
      <scheme val="minor"/>
      <sz val="11"/>
      <name val="Calibri"/>
    </font>
    <font>
      <b/>
      <color rgb="50392F"/>
      <sz val="14"/>
      <name val="Arial"/>
    </font>
    <font>
      <color rgb="302821"/>
      <sz val="10"/>
      <name val="Arial"/>
    </font>
    <font>
      <b/>
      <color rgb="FFFF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3CF"/>
      </patternFill>
    </fill>
    <fill>
      <patternFill patternType="solid">
        <fgColor rgb="50392F"/>
      </patternFill>
    </fill>
  </fills>
  <borders count="2">
    <border>
      <left/>
      <right/>
      <top/>
      <bottom/>
      <diagonal/>
    </border>
    <border>
      <left/>
      <right/>
      <top/>
      <bottom style="thin">
        <color rgb="D9D0C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164" fontId="2" fillId="2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165" fontId="2" fillId="2" borderId="0" xfId="0" applyNumberFormat="1" applyFont="1" applyFill="1" applyAlignment="1">
      <alignment vertical="center" wrapText="1"/>
    </xf>
    <xf numFmtId="165" fontId="2" fillId="2" borderId="0" xfId="0" applyNumberFormat="1" applyFont="1" applyFill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165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8"/>
  <sheetViews>
    <sheetView workbookViewId="0" showGridLines="0"/>
  </sheetViews>
  <sheetFormatPr defaultRowHeight="24" outlineLevelRow="0" outlineLevelCol="0" x14ac:dyDescent="55" customHeight="1"/>
  <cols>
    <col min="1" max="1" width="13" customWidth="1"/>
    <col min="2" max="2" width="43" customWidth="1"/>
    <col min="3" max="3" width="10" customWidth="1"/>
    <col min="4" max="4" width="13" customWidth="1"/>
    <col min="5" max="5" width="19" customWidth="1"/>
    <col min="6" max="6" width="22" customWidth="1"/>
    <col min="7" max="8" width="15" customWidth="1"/>
  </cols>
  <sheetData>
    <row r="2" ht="26" customHeight="1" spans="1:8" x14ac:dyDescent="0.25">
      <c r="A2" s="1" t="s">
        <v>0</v>
      </c>
      <c r="B2" s="1"/>
      <c r="C2" s="1"/>
      <c r="D2" s="1"/>
      <c r="E2" s="1"/>
      <c r="F2" s="1"/>
      <c r="G2" s="1"/>
      <c r="H2" s="1"/>
    </row>
    <row r="4" spans="1:8" x14ac:dyDescent="0.25">
      <c r="A4" s="2" t="s">
        <v>1</v>
      </c>
      <c r="B4" s="3" t="s">
        <v>2</v>
      </c>
      <c r="C4" s="3"/>
      <c r="D4" s="3"/>
      <c r="E4" s="3"/>
      <c r="F4" s="3"/>
      <c r="G4" s="3"/>
      <c r="H4" s="3"/>
    </row>
    <row r="5" spans="1:8" x14ac:dyDescent="0.25">
      <c r="A5" s="2" t="s">
        <v>3</v>
      </c>
      <c r="B5" s="3" t="s">
        <v>4</v>
      </c>
      <c r="C5" s="3"/>
      <c r="D5" s="3"/>
      <c r="E5" s="3"/>
      <c r="F5" s="3"/>
      <c r="G5" s="3"/>
      <c r="H5" s="3"/>
    </row>
    <row r="6" spans="1:8" x14ac:dyDescent="0.25">
      <c r="A6" s="2" t="s">
        <v>5</v>
      </c>
      <c r="B6" s="3" t="s">
        <v>6</v>
      </c>
      <c r="C6" s="3"/>
      <c r="D6" s="3"/>
      <c r="E6" s="3"/>
      <c r="F6" s="3"/>
      <c r="G6" s="3"/>
      <c r="H6" s="3"/>
    </row>
    <row r="7" spans="1:3" x14ac:dyDescent="0.25">
      <c r="A7" s="2" t="s">
        <v>7</v>
      </c>
      <c r="B7" s="4">
        <v>46302</v>
      </c>
      <c r="C7" s="4"/>
    </row>
    <row r="9" ht="34" customHeight="1" spans="1:8" x14ac:dyDescent="0.25">
      <c r="A9" s="5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14</v>
      </c>
      <c r="H9" s="5" t="s">
        <v>15</v>
      </c>
    </row>
    <row r="10" ht="74" customHeight="1" spans="1:8" x14ac:dyDescent="0.25">
      <c r="A10" s="6">
        <v>1</v>
      </c>
      <c r="B10" s="7" t="s">
        <v>16</v>
      </c>
      <c r="C10" s="8" t="s">
        <v>17</v>
      </c>
      <c r="D10" s="9">
        <f>IF(ISNUMBER('Перевод объёмов'!C16),'Перевод объёмов'!C16,"")</f>
        <v>30</v>
      </c>
      <c r="E10" s="7" t="s">
        <v>18</v>
      </c>
      <c r="F10" s="7" t="s">
        <v>19</v>
      </c>
      <c r="G10" s="7" t="s">
        <v>20</v>
      </c>
      <c r="H10" s="9">
        <f>IF(ISNUMBER('Перевод объёмов'!C17),'Перевод объёмов'!C17,"")</f>
        <v>0.3</v>
      </c>
    </row>
    <row r="12" spans="1:4" x14ac:dyDescent="0.25">
      <c r="A12" s="8"/>
      <c r="B12" s="8" t="s">
        <v>21</v>
      </c>
      <c r="C12" s="8"/>
      <c r="D12" s="9">
        <f>IF(COUNT(D10)=0,"",SUM(D10))</f>
        <v>30</v>
      </c>
    </row>
    <row r="14" ht="34" customHeight="1" spans="1:8" x14ac:dyDescent="0.25">
      <c r="A14" s="2" t="s">
        <v>22</v>
      </c>
      <c r="B14" s="2"/>
      <c r="C14" s="2"/>
      <c r="D14" s="2"/>
      <c r="E14" s="2"/>
      <c r="F14" s="2"/>
      <c r="G14" s="2"/>
      <c r="H14" s="2"/>
    </row>
    <row r="15" ht="34" customHeight="1" spans="1:8" x14ac:dyDescent="0.25">
      <c r="A15" s="2" t="s">
        <v>23</v>
      </c>
      <c r="B15" s="2"/>
      <c r="C15" s="2"/>
      <c r="D15" s="2"/>
      <c r="E15" s="2"/>
      <c r="F15" s="2"/>
      <c r="G15" s="2"/>
      <c r="H15" s="2"/>
    </row>
    <row r="17" ht="34" customHeight="1" spans="1:8" x14ac:dyDescent="0.25">
      <c r="A17" s="8" t="s">
        <v>24</v>
      </c>
      <c r="B17" s="8"/>
      <c r="C17" s="8"/>
      <c r="D17" s="8"/>
      <c r="E17" s="8"/>
      <c r="F17" s="8"/>
      <c r="G17" s="8"/>
      <c r="H17" s="8"/>
    </row>
    <row r="18" ht="34" customHeight="1" spans="1:8" x14ac:dyDescent="0.25">
      <c r="A18" s="2" t="s">
        <v>25</v>
      </c>
      <c r="B18" s="2"/>
      <c r="C18" s="2"/>
      <c r="D18" s="2"/>
      <c r="E18" s="2"/>
      <c r="F18" s="2"/>
      <c r="G18" s="2"/>
      <c r="H18" s="2"/>
    </row>
  </sheetData>
  <mergeCells count="9">
    <mergeCell ref="A2:H2"/>
    <mergeCell ref="B4:H4"/>
    <mergeCell ref="B5:H5"/>
    <mergeCell ref="B6:H6"/>
    <mergeCell ref="B7:C7"/>
    <mergeCell ref="A14:H14"/>
    <mergeCell ref="A15:H15"/>
    <mergeCell ref="A17:H17"/>
    <mergeCell ref="A18:H18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1"/>
  <sheetViews>
    <sheetView workbookViewId="0" showGridLines="0"/>
  </sheetViews>
  <sheetFormatPr defaultRowHeight="24" outlineLevelRow="0" outlineLevelCol="0" x14ac:dyDescent="55" customHeight="1"/>
  <cols>
    <col min="1" max="1" width="38" customWidth="1"/>
    <col min="2" max="2" width="15" customWidth="1"/>
    <col min="3" max="3" width="26" customWidth="1"/>
    <col min="4" max="4" width="76" customWidth="1"/>
  </cols>
  <sheetData>
    <row r="2" ht="26" customHeight="1" spans="1:4" x14ac:dyDescent="0.25">
      <c r="A2" s="1" t="s">
        <v>26</v>
      </c>
      <c r="B2" s="1"/>
      <c r="C2" s="1"/>
      <c r="D2" s="1"/>
    </row>
    <row r="4" ht="34" customHeight="1" spans="1:4" x14ac:dyDescent="0.25">
      <c r="A4" s="5" t="s">
        <v>27</v>
      </c>
      <c r="B4" s="5" t="s">
        <v>28</v>
      </c>
      <c r="C4" s="5" t="s">
        <v>29</v>
      </c>
      <c r="D4" s="5" t="s">
        <v>30</v>
      </c>
    </row>
    <row r="5" ht="42" customHeight="1" spans="1:4" x14ac:dyDescent="0.25">
      <c r="A5" s="2" t="s">
        <v>31</v>
      </c>
      <c r="B5" s="2"/>
      <c r="C5" s="10" t="s">
        <v>32</v>
      </c>
      <c r="D5" s="2" t="s">
        <v>33</v>
      </c>
    </row>
    <row r="6" ht="42" customHeight="1" spans="1:4" x14ac:dyDescent="0.25">
      <c r="A6" s="2" t="s">
        <v>34</v>
      </c>
      <c r="B6" s="2" t="s">
        <v>35</v>
      </c>
      <c r="C6" s="11">
        <v>1200</v>
      </c>
      <c r="D6" s="2" t="s">
        <v>36</v>
      </c>
    </row>
    <row r="7" ht="42" customHeight="1" spans="1:4" x14ac:dyDescent="0.25">
      <c r="A7" s="2" t="s">
        <v>37</v>
      </c>
      <c r="B7" s="2" t="s">
        <v>35</v>
      </c>
      <c r="C7" s="11">
        <v>0.1</v>
      </c>
      <c r="D7" s="2" t="s">
        <v>38</v>
      </c>
    </row>
    <row r="8" ht="42" customHeight="1" spans="1:4" x14ac:dyDescent="0.25">
      <c r="A8" s="2" t="s">
        <v>39</v>
      </c>
      <c r="B8" s="2" t="s">
        <v>35</v>
      </c>
      <c r="C8" s="11">
        <v>3</v>
      </c>
      <c r="D8" s="2" t="s">
        <v>40</v>
      </c>
    </row>
    <row r="9" ht="42" customHeight="1" spans="1:4" x14ac:dyDescent="0.25">
      <c r="A9" s="2" t="s">
        <v>41</v>
      </c>
      <c r="B9" s="2" t="s">
        <v>35</v>
      </c>
      <c r="C9" s="11">
        <v>9</v>
      </c>
      <c r="D9" s="2" t="s">
        <v>42</v>
      </c>
    </row>
    <row r="10" ht="42" customHeight="1" spans="1:4" x14ac:dyDescent="0.25">
      <c r="A10" s="2" t="s">
        <v>43</v>
      </c>
      <c r="B10" s="2" t="s">
        <v>17</v>
      </c>
      <c r="C10" s="11">
        <v>100</v>
      </c>
      <c r="D10" s="2" t="s">
        <v>44</v>
      </c>
    </row>
    <row r="12" ht="34" customHeight="1" spans="1:4" x14ac:dyDescent="0.25">
      <c r="A12" s="2" t="s">
        <v>45</v>
      </c>
      <c r="B12" s="2"/>
      <c r="C12" s="2"/>
      <c r="D12" s="2"/>
    </row>
    <row r="13" ht="34" customHeight="1" spans="1:4" x14ac:dyDescent="0.25">
      <c r="A13" s="5" t="s">
        <v>46</v>
      </c>
      <c r="B13" s="5" t="s">
        <v>28</v>
      </c>
      <c r="C13" s="5" t="s">
        <v>47</v>
      </c>
      <c r="D13" s="5" t="s">
        <v>48</v>
      </c>
    </row>
    <row r="14" ht="34" customHeight="1" spans="1:4" x14ac:dyDescent="0.25">
      <c r="A14" s="2" t="s">
        <v>49</v>
      </c>
      <c r="B14" s="2"/>
      <c r="C14" s="12">
        <f>IF(AND(COUNT(C6:C7)=2,C6&gt;0,C7&gt;0),IF(C5="Сумма штрихов",1,IF(C5="Длина трассы",IF(AND(COUNT(C8:C9)=2,C8&gt;0,C9&gt;=0),IF(ABS(C6/(C8+C9)-ROUND(C6/(C8+C9),0))&lt;0.00000001,C8/(C8+C9),""),""),"")),"")</f>
        <v>0.25</v>
      </c>
      <c r="D14" s="2" t="s">
        <v>50</v>
      </c>
    </row>
    <row r="15" ht="34" customHeight="1" spans="1:4" x14ac:dyDescent="0.25">
      <c r="A15" s="2" t="s">
        <v>51</v>
      </c>
      <c r="B15" s="2" t="s">
        <v>35</v>
      </c>
      <c r="C15" s="12">
        <f>IF(ISNUMBER(C14),C6*C14,"")</f>
        <v>300</v>
      </c>
      <c r="D15" s="2" t="s">
        <v>52</v>
      </c>
    </row>
    <row r="16" ht="34" customHeight="1" spans="1:4" x14ac:dyDescent="0.25">
      <c r="A16" s="2" t="s">
        <v>53</v>
      </c>
      <c r="B16" s="2" t="s">
        <v>17</v>
      </c>
      <c r="C16" s="12">
        <f>IF(ISNUMBER(C15),C15*C7,"")</f>
        <v>30</v>
      </c>
      <c r="D16" s="2" t="s">
        <v>54</v>
      </c>
    </row>
    <row r="17" ht="34" customHeight="1" spans="1:4" x14ac:dyDescent="0.25">
      <c r="A17" s="8" t="s">
        <v>15</v>
      </c>
      <c r="B17" s="8" t="s">
        <v>55</v>
      </c>
      <c r="C17" s="9">
        <f>IF(AND(ISNUMBER(C16),ISNUMBER(C10),OR(C10=1,C10=10,C10=100)),C16/C10,"")</f>
        <v>0.3</v>
      </c>
      <c r="D17" s="8" t="s">
        <v>56</v>
      </c>
    </row>
    <row r="19" ht="36" customHeight="1" spans="1:4" x14ac:dyDescent="0.25">
      <c r="A19" s="2" t="s">
        <v>57</v>
      </c>
      <c r="B19" s="2"/>
      <c r="C19" s="13" t="str">
        <f>IF(ISNUMBER(C17),"Объём рассчитан; проверьте норму и проект",IF(AND(C5="Длина трассы",COUNT(C6:C9)=4,C6&gt;0,C7&gt;0,C8&gt;0,C9&gt;=0),"Проверьте делитель; крайние штрихи учитывайте через сумму штрихов","Заполните вид длины, размеры и делитель"))</f>
        <v>Объём рассчитан; проверьте норму и проект</v>
      </c>
      <c r="D19" s="13"/>
    </row>
    <row r="21" ht="34" customHeight="1" spans="1:4" x14ac:dyDescent="0.25">
      <c r="A21" s="2" t="s">
        <v>58</v>
      </c>
      <c r="B21" s="2"/>
      <c r="C21" s="2"/>
      <c r="D21" s="2"/>
    </row>
    <row r="22" ht="34" customHeight="1" spans="1:4" x14ac:dyDescent="0.25">
      <c r="A22" s="2" t="s">
        <v>59</v>
      </c>
      <c r="B22" s="2"/>
      <c r="C22" s="2"/>
      <c r="D22" s="2"/>
    </row>
    <row r="24" ht="34" customHeight="1" spans="1:4" x14ac:dyDescent="0.25">
      <c r="A24" s="5" t="s">
        <v>60</v>
      </c>
      <c r="B24" s="2"/>
      <c r="C24" s="5" t="s">
        <v>29</v>
      </c>
      <c r="D24" s="5" t="s">
        <v>30</v>
      </c>
    </row>
    <row r="25" ht="42" customHeight="1" spans="1:4" x14ac:dyDescent="0.25">
      <c r="A25" s="2" t="s">
        <v>61</v>
      </c>
      <c r="B25" s="2"/>
      <c r="C25" s="3" t="s">
        <v>62</v>
      </c>
      <c r="D25" s="2" t="s">
        <v>63</v>
      </c>
    </row>
    <row r="26" ht="42" customHeight="1" spans="1:4" x14ac:dyDescent="0.25">
      <c r="A26" s="2" t="s">
        <v>64</v>
      </c>
      <c r="B26" s="2"/>
      <c r="C26" s="3" t="s">
        <v>65</v>
      </c>
      <c r="D26" s="2" t="s">
        <v>66</v>
      </c>
    </row>
    <row r="27" ht="42" customHeight="1" spans="1:4" x14ac:dyDescent="0.25">
      <c r="A27" s="2" t="s">
        <v>67</v>
      </c>
      <c r="B27" s="2"/>
      <c r="C27" s="3"/>
      <c r="D27" s="2" t="s">
        <v>68</v>
      </c>
    </row>
    <row r="28" ht="42" customHeight="1" spans="1:4" x14ac:dyDescent="0.25">
      <c r="A28" s="2" t="s">
        <v>69</v>
      </c>
      <c r="B28" s="2" t="s">
        <v>70</v>
      </c>
      <c r="C28" s="3"/>
      <c r="D28" s="2" t="s">
        <v>71</v>
      </c>
    </row>
    <row r="29" ht="42" customHeight="1" spans="1:4" x14ac:dyDescent="0.25">
      <c r="A29" s="2" t="s">
        <v>72</v>
      </c>
      <c r="B29" s="2"/>
      <c r="C29" s="3" t="s">
        <v>73</v>
      </c>
      <c r="D29" s="2" t="s">
        <v>74</v>
      </c>
    </row>
    <row r="31" ht="34" customHeight="1" spans="1:4" x14ac:dyDescent="0.25">
      <c r="A31" s="2" t="s">
        <v>75</v>
      </c>
      <c r="B31" s="2"/>
      <c r="C31" s="2"/>
      <c r="D31" s="2"/>
    </row>
  </sheetData>
  <mergeCells count="6">
    <mergeCell ref="A2:D2"/>
    <mergeCell ref="A12:D12"/>
    <mergeCell ref="C19:D19"/>
    <mergeCell ref="A21:D21"/>
    <mergeCell ref="A22:D22"/>
    <mergeCell ref="A31:D31"/>
  </mergeCells>
  <dataValidations count="4">
    <dataValidation type="list" allowBlank="1" showErrorMessage="1" errorStyle="stop" error="Выберите 1, 10 или 100 м²." sqref="C10">
      <formula1>"1,10,100"</formula1>
    </dataValidation>
    <dataValidation type="list" allowBlank="1" showErrorMessage="1" errorStyle="stop" errorTitle="Вид длины" error="Выберите один из двух вариантов." sqref="C5">
      <formula1>"Длина трассы,Сумма штрихов"</formula1>
    </dataValidation>
    <dataValidation type="decimal" operator="greaterThan" allowBlank="1" showErrorMessage="1" errorStyle="stop" error="Нужно положительное число." sqref="C6:C8">
      <formula1>0</formula1>
    </dataValidation>
    <dataValidation type="decimal" operator="greaterThanOrEqual" allowBlank="1" showErrorMessage="1" errorStyle="stop" error="Промежуток не может быть отрицательным." sqref="C9">
      <formula1>0</formula1>
    </dataValidation>
  </dataValidations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4"/>
  <sheetViews>
    <sheetView workbookViewId="0" showGridLines="0"/>
  </sheetViews>
  <sheetFormatPr defaultRowHeight="24" outlineLevelRow="0" outlineLevelCol="0" x14ac:dyDescent="55" customHeight="1"/>
  <cols>
    <col min="2" max="2" width="69" customWidth="1"/>
    <col min="3" max="3" width="39" customWidth="1"/>
    <col min="4" max="4" width="37" customWidth="1"/>
  </cols>
  <sheetData>
    <row r="2" ht="26" customHeight="1" spans="1:4" x14ac:dyDescent="0.25">
      <c r="A2" s="1" t="s">
        <v>76</v>
      </c>
      <c r="B2" s="1"/>
      <c r="C2" s="1"/>
      <c r="D2" s="1"/>
    </row>
    <row r="4" ht="34" customHeight="1" spans="1:4" x14ac:dyDescent="0.25">
      <c r="A4" s="5" t="s">
        <v>8</v>
      </c>
      <c r="B4" s="5" t="s">
        <v>77</v>
      </c>
      <c r="C4" s="5" t="s">
        <v>78</v>
      </c>
      <c r="D4" s="5" t="s">
        <v>79</v>
      </c>
    </row>
    <row r="5" ht="52" customHeight="1" spans="1:4" x14ac:dyDescent="0.25">
      <c r="A5" s="14">
        <v>1</v>
      </c>
      <c r="B5" s="2" t="s">
        <v>80</v>
      </c>
      <c r="C5" s="13" t="str">
        <f>IF(ISNUMBER('Перевод объёмов'!C17),"Расчёт заполнен","Требуется заполнить или уточнить")</f>
        <v>Расчёт заполнен</v>
      </c>
      <c r="D5" s="2" t="s">
        <v>81</v>
      </c>
    </row>
    <row r="6" ht="52" customHeight="1" spans="1:4" x14ac:dyDescent="0.25">
      <c r="A6" s="14">
        <v>2</v>
      </c>
      <c r="B6" s="2" t="s">
        <v>82</v>
      </c>
      <c r="C6" s="13" t="str">
        <f>IF(AND(ISNUMBER('Перевод объёмов'!C17),'ВОР'!G10='Перевод объёмов'!C10&amp;" м²"),"Измеритель совпадает","Уточните измеритель и делитель")</f>
        <v>Измеритель совпадает</v>
      </c>
      <c r="D6" s="2" t="s">
        <v>83</v>
      </c>
    </row>
    <row r="7" ht="52" customHeight="1" spans="1:4" x14ac:dyDescent="0.25">
      <c r="A7" s="14">
        <v>3</v>
      </c>
      <c r="B7" s="2" t="s">
        <v>84</v>
      </c>
      <c r="C7" s="3"/>
      <c r="D7" s="3" t="s">
        <v>85</v>
      </c>
    </row>
    <row r="8" ht="52" customHeight="1" spans="1:4" x14ac:dyDescent="0.25">
      <c r="A8" s="14">
        <v>4</v>
      </c>
      <c r="B8" s="2" t="s">
        <v>86</v>
      </c>
      <c r="C8" s="3"/>
      <c r="D8" s="3" t="s">
        <v>87</v>
      </c>
    </row>
    <row r="9" ht="52" customHeight="1" spans="1:4" x14ac:dyDescent="0.25">
      <c r="A9" s="14">
        <v>5</v>
      </c>
      <c r="B9" s="2" t="s">
        <v>88</v>
      </c>
      <c r="C9" s="3"/>
      <c r="D9" s="3" t="s">
        <v>89</v>
      </c>
    </row>
    <row r="10" ht="52" customHeight="1" spans="1:4" x14ac:dyDescent="0.25">
      <c r="A10" s="14">
        <v>6</v>
      </c>
      <c r="B10" s="2" t="s">
        <v>90</v>
      </c>
      <c r="C10" s="3"/>
      <c r="D10" s="3" t="s">
        <v>91</v>
      </c>
    </row>
    <row r="11" ht="52" customHeight="1" spans="1:4" x14ac:dyDescent="0.25">
      <c r="A11" s="14">
        <v>7</v>
      </c>
      <c r="B11" s="2" t="s">
        <v>92</v>
      </c>
      <c r="C11" s="3"/>
      <c r="D11" s="3" t="s">
        <v>93</v>
      </c>
    </row>
    <row r="12" ht="52" customHeight="1" spans="1:4" x14ac:dyDescent="0.25">
      <c r="A12" s="14">
        <v>8</v>
      </c>
      <c r="B12" s="2" t="s">
        <v>94</v>
      </c>
      <c r="C12" s="3"/>
      <c r="D12" s="3" t="s">
        <v>95</v>
      </c>
    </row>
    <row r="14" ht="40" customHeight="1" spans="1:4" x14ac:dyDescent="0.25">
      <c r="A14" s="2" t="s">
        <v>96</v>
      </c>
      <c r="B14" s="2"/>
      <c r="C14" s="2"/>
      <c r="D14" s="2"/>
    </row>
  </sheetData>
  <mergeCells count="2">
    <mergeCell ref="A2:D2"/>
    <mergeCell ref="A14:D14"/>
  </mergeCells>
  <dataValidations count="2">
    <dataValidation type="list" allowBlank="1" sqref="C10:C12">
      <formula1>"Проверено,Уточнить,Не требуется"</formula1>
    </dataValidation>
    <dataValidation type="list" allowBlank="1" sqref="C7:C12">
      <formula1>"Проверено,Уточнить,Не требуется"</formula1>
    </dataValidation>
  </dataValidations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ВОР</vt:lpstr>
      <vt:lpstr>Перевод объёмов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2026-10-07T06:02:39Z</dcterms:modified>
</cp:coreProperties>
</file>