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'ВОР'!$A1:$M20</definedName>
    <definedName name="_xlnm.Print_Titles" localSheetId="0">'ВОР'!$1:$9</definedName>
    <definedName name="_xlnm.Print_Area" localSheetId="1">'Подбор'!$A1:$I13</definedName>
    <definedName name="_xlnm.Print_Area" localSheetId="2">'Расчёт'!$A1:$E30</definedName>
    <definedName name="_xlnm.Print_Area" localSheetId="3">'Проверка'!$A1:$C24</definedName>
  </definedNames>
  <calcPr calcId="171027" fullCalcOnLoad="1"/>
</workbook>
</file>

<file path=xl/sharedStrings.xml><?xml version="1.0" encoding="utf-8"?>
<sst xmlns="http://schemas.openxmlformats.org/spreadsheetml/2006/main" count="221" uniqueCount="121">
  <si>
    <t>Ведомость объёмов работ: демонтаж плит перекрытия</t>
  </si>
  <si>
    <t>Объект</t>
  </si>
  <si>
    <t>Учебный пример: многоэтажное производственное здание</t>
  </si>
  <si>
    <t>Составил</t>
  </si>
  <si>
    <t>Основание</t>
  </si>
  <si>
    <t>Учебный пример, числа объёмов условные</t>
  </si>
  <si>
    <t>Проверил</t>
  </si>
  <si>
    <t>Дата</t>
  </si>
  <si>
    <t>Жёлтые ячейки: исходные данные. Формулы защищены. Бланк является рабочей формой.</t>
  </si>
  <si>
    <t>Участок / отметка</t>
  </si>
  <si>
    <t>Конструкция / марка</t>
  </si>
  <si>
    <t>Количество плит, шт</t>
  </si>
  <si>
    <t>Площадь плиты, м²</t>
  </si>
  <si>
    <t>Опирание / схема</t>
  </si>
  <si>
    <t>Масса по паспорту, т</t>
  </si>
  <si>
    <t>Способ работ</t>
  </si>
  <si>
    <t>Состояние креплений</t>
  </si>
  <si>
    <t>Назначение после снятия</t>
  </si>
  <si>
    <t>Физический объём</t>
  </si>
  <si>
    <t>Единица</t>
  </si>
  <si>
    <t>Источник объёма</t>
  </si>
  <si>
    <t>Контрольная площадь, м²</t>
  </si>
  <si>
    <t>Требуются данные</t>
  </si>
  <si>
    <t>Пролётная плита безбалочного перекрытия; марка по проекту</t>
  </si>
  <si>
    <t>Безбалочное перекрытие, по проектной схеме</t>
  </si>
  <si>
    <t>Поэлементное снятие без разрушения</t>
  </si>
  <si>
    <t>Крепления освобождены</t>
  </si>
  <si>
    <t>шт</t>
  </si>
  <si>
    <t>Учебная ведомость</t>
  </si>
  <si>
    <t>Освобождение креплений</t>
  </si>
  <si>
    <t>Поддерживающие леса</t>
  </si>
  <si>
    <t>Разборка отделочных слоёв</t>
  </si>
  <si>
    <t>Погрузка отходов</t>
  </si>
  <si>
    <t>Вывоз и необходимая разгрузка</t>
  </si>
  <si>
    <t>Массовое условие нормы</t>
  </si>
  <si>
    <t>Наибольшая масса монтажных элементов в здании до 5 т</t>
  </si>
  <si>
    <t>Объёмы дополнительных работ уточняют по документации. Отсутствующие данные не заменяют нулём.</t>
  </si>
  <si>
    <t>Выбор нормы и обоснование позиции</t>
  </si>
  <si>
    <t>Условие</t>
  </si>
  <si>
    <t>Статус / база</t>
  </si>
  <si>
    <t>Шифр</t>
  </si>
  <si>
    <t>Измеритель</t>
  </si>
  <si>
    <t>Основание коэффициента</t>
  </si>
  <si>
    <t>Что учтено / корректируется</t>
  </si>
  <si>
    <t>Что проверить отдельно</t>
  </si>
  <si>
    <t>Источник</t>
  </si>
  <si>
    <t>Утверждение сметчиком</t>
  </si>
  <si>
    <t>Пролётная плита безбалочного перекрытия производственного здания, более 2 м², массовое условие до 5 т</t>
  </si>
  <si>
    <t>Монтажный аналог, ГЭСН ФСНБ-2022</t>
  </si>
  <si>
    <t>07-01-029-02</t>
  </si>
  <si>
    <t>100 шт</t>
  </si>
  <si>
    <t>№ 571/пр, пункты 83 и 85; прямая норма отсутствует, снятие без разрушения</t>
  </si>
  <si>
    <t>0,8 к труду и машинам; материалы исключить</t>
  </si>
  <si>
    <t>Крепления, поддержка, слои пола, перевозка</t>
  </si>
  <si>
    <t>ГЭСН 7, официальный файл</t>
  </si>
  <si>
    <t>Монолитное железобетонное перекрытие, соответствующий способ</t>
  </si>
  <si>
    <t>Прямая норма, ГЭСН ФСНБ-2022</t>
  </si>
  <si>
    <t>46-04-002-02</t>
  </si>
  <si>
    <t>м³</t>
  </si>
  <si>
    <t>Коэффициент 0,8 автоматически не назначается</t>
  </si>
  <si>
    <t>Разборка и резка арматуры</t>
  </si>
  <si>
    <t>Погрузка, вывоз, необходимая разгрузка</t>
  </si>
  <si>
    <t>ГЭСН 46, официальный файл</t>
  </si>
  <si>
    <t>Железобетон марки 200, объём конструкции более 1 м³, отбойные молотки</t>
  </si>
  <si>
    <t>46-04-003-08</t>
  </si>
  <si>
    <t>По условиям прямой нормы</t>
  </si>
  <si>
    <t>Фактическая марка, логистика</t>
  </si>
  <si>
    <t>Методика применения сметных норм, № 571/пр</t>
  </si>
  <si>
    <t>Методика № 571/пр, официальный скан</t>
  </si>
  <si>
    <t>Монтажный аналог допускается только при подтверждении условий. Прямая норма имеет приоритет.</t>
  </si>
  <si>
    <t>Нормативные ресурсы снятия плит</t>
  </si>
  <si>
    <t>Измеритель нормы, шт</t>
  </si>
  <si>
    <t>Объём позиции на 100 шт</t>
  </si>
  <si>
    <t>Коэффициент, № 571/пр</t>
  </si>
  <si>
    <t>Монтажный аналог 07-01-029-02, условия подтверждены в учебном примере</t>
  </si>
  <si>
    <t>Ресурс</t>
  </si>
  <si>
    <t>Расход на 100 шт</t>
  </si>
  <si>
    <t>Расход на ВОР</t>
  </si>
  <si>
    <t>Труд рабочих</t>
  </si>
  <si>
    <t>чел.-ч</t>
  </si>
  <si>
    <t>ГЭСН 07-01-029-02, таблица на печатной странице 777</t>
  </si>
  <si>
    <t>Башенный кран, 8 т</t>
  </si>
  <si>
    <t>маш.-ч</t>
  </si>
  <si>
    <t>Бортовой автомобиль, до 5 т</t>
  </si>
  <si>
    <t>Сварочный аппарат, до 350 А</t>
  </si>
  <si>
    <t>Труд машинистов</t>
  </si>
  <si>
    <t>Исключаемые материальные ресурсы</t>
  </si>
  <si>
    <t>Новые плиты</t>
  </si>
  <si>
    <t>Исключить</t>
  </si>
  <si>
    <t>Бетонная смесь</t>
  </si>
  <si>
    <t>Электроды</t>
  </si>
  <si>
    <t>Полиэтиленовая плёнка</t>
  </si>
  <si>
    <t>Проволока</t>
  </si>
  <si>
    <t>Гвозди</t>
  </si>
  <si>
    <t>Доски</t>
  </si>
  <si>
    <t>Рубероид</t>
  </si>
  <si>
    <t>Краска</t>
  </si>
  <si>
    <t>Источник нормативных расходов</t>
  </si>
  <si>
    <t>ГЭСН 7, таблица 07-01-029</t>
  </si>
  <si>
    <t>Расчёт нормативных ресурсов. Разнородные единицы не складывают. Текущая стоимость не определена.</t>
  </si>
  <si>
    <t>Проверка ВОР и сметных позиций</t>
  </si>
  <si>
    <t>Что проверить</t>
  </si>
  <si>
    <t>Отметка сметчика</t>
  </si>
  <si>
    <t>Документ / замечание</t>
  </si>
  <si>
    <t>Конструкция, назначение здания и массовые условия совпадают с нормой</t>
  </si>
  <si>
    <t>Не проверено</t>
  </si>
  <si>
    <t>Способ снятия без разрушения подтверждён технической документацией</t>
  </si>
  <si>
    <t>Для монтажного аналога отсутствует соответствующая прямая норма</t>
  </si>
  <si>
    <t>Крепления освобождены; объём их освобождения проверен отдельно</t>
  </si>
  <si>
    <t>Необходимость и объём поддерживающих лесов установлены</t>
  </si>
  <si>
    <t>Слои пола, подшивка и кровельные слои выделены по предусмотренным работам</t>
  </si>
  <si>
    <t>Количество изделий переведено в 100 шт, площадь не подменяет количество</t>
  </si>
  <si>
    <t>0,8 применён к труду рабочих, времени машин и труду машинистов</t>
  </si>
  <si>
    <t>Все материалы монтажного аналога исключены</t>
  </si>
  <si>
    <t>Включённые в прямые нормы резка арматуры и перемещение не повторяются</t>
  </si>
  <si>
    <t>Пригодность сохраняемых плит установлена обследованием</t>
  </si>
  <si>
    <t>Масса отходов и маршрут перевозки подтверждены</t>
  </si>
  <si>
    <t>Погрузка, вывоз и необходимая разгрузка проверены отдельными строками</t>
  </si>
  <si>
    <t>Сметчик проверил и утвердил подбор, коэффициент и дополнительные работы</t>
  </si>
  <si>
    <t>Проверил и утвердил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</si>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</sst>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"/>
    <numFmt numFmtId="166" formatCode="0.#####"/>
  </numFmts>
  <fonts count="5" x14ac:knownFonts="1">
    <font>
      <color theme="1"/>
      <family val="2"/>
      <scheme val="minor"/>
      <sz val="11"/>
      <name val="Calibri"/>
    </font>
    <font>
      <b/>
      <color rgb="FF49372B"/>
      <sz val="14"/>
      <name val="Arial"/>
    </font>
    <font>
      <color rgb="FF342F2B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4937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164" fontId="2" fillId="2" borderId="0" xfId="0" applyNumberFormat="1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horizontal="right" vertical="center" wrapText="1"/>
      <protection locked="0"/>
    </xf>
    <xf numFmtId="1" fontId="2" fillId="2" borderId="0" xfId="0" applyNumberFormat="1" applyFont="1" applyFill="1" applyAlignment="1" applyProtection="1">
      <alignment horizontal="right" vertical="center" wrapText="1"/>
    </xf>
    <xf numFmtId="165" fontId="2" fillId="0" borderId="0" xfId="0" applyNumberFormat="1" applyFont="1" applyAlignment="1" applyProtection="1">
      <alignment horizontal="right" vertical="center" wrapText="1"/>
    </xf>
    <xf numFmtId="1" fontId="2" fillId="0" borderId="0" xfId="0" applyNumberFormat="1" applyFont="1" applyAlignment="1" applyProtection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6" fontId="2" fillId="0" borderId="0" xfId="0" applyNumberFormat="1" applyFont="1" applyAlignment="1" applyProtection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164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Relationship Id="rId2" Type="http://schemas.openxmlformats.org/officeDocument/2006/relationships/hyperlink" Target="https://fgiscs.minstroyrf.ru/api/values/GetFileContent/25d4def4-b1f4-4ff3-acd3-56788c1d9144" TargetMode="External"/><Relationship Id="rId3" Type="http://schemas.openxmlformats.org/officeDocument/2006/relationships/hyperlink" Target="https://fgiscs.minstroyrf.ru/api/values/GetFileContent/25d4def4-b1f4-4ff3-acd3-56788c1d9144" TargetMode="External"/><Relationship Id="rId4" Type="http://schemas.openxmlformats.org/officeDocument/2006/relationships/hyperlink" Target="https://ulgosexp.ru/files/documents/Prikaz-Ministerstva-stroitelstva-i-zhilishhno-kommunalnogo-hozyajstva-RF-ot-14-iyulya-2022-goda-571-pr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0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44" customWidth="1"/>
    <col min="3" max="3" width="15" customWidth="1"/>
    <col min="4" max="4" width="16" customWidth="1"/>
    <col min="5" max="5" width="26" customWidth="1"/>
    <col min="6" max="6" width="20" customWidth="1"/>
    <col min="7" max="7" width="45" customWidth="1"/>
    <col min="8" max="8" width="25" customWidth="1"/>
    <col min="9" max="9" width="27" customWidth="1"/>
    <col min="10" max="10" width="18" customWidth="1"/>
    <col min="11" max="11" width="12" customWidth="1"/>
    <col min="12" max="12" width="33" customWidth="1"/>
    <col min="13" max="13" width="21" customWidth="1"/>
  </cols>
  <sheetData>
    <row r="2" ht="28" customHeight="1" spans="1:1" x14ac:dyDescent="0.25">
      <c r="A2" s="1" t="s">
        <v>0</v>
      </c>
    </row>
    <row r="4" ht="30" customHeight="1" spans="1:5" x14ac:dyDescent="0.25">
      <c r="A4" s="2" t="s">
        <v>1</v>
      </c>
      <c r="B4" s="3" t="s">
        <v>2</v>
      </c>
      <c r="D4" s="2" t="s">
        <v>3</v>
      </c>
      <c r="E4" s="4"/>
    </row>
    <row r="5" ht="30" customHeight="1" spans="1:5" x14ac:dyDescent="0.25">
      <c r="A5" s="2" t="s">
        <v>4</v>
      </c>
      <c r="B5" s="3" t="s">
        <v>5</v>
      </c>
      <c r="D5" s="2" t="s">
        <v>6</v>
      </c>
      <c r="E5" s="4"/>
    </row>
    <row r="6" ht="30" customHeight="1" spans="1:2" x14ac:dyDescent="0.25">
      <c r="A6" s="2" t="s">
        <v>7</v>
      </c>
      <c r="B6" s="5">
        <v>46302</v>
      </c>
    </row>
    <row r="8" ht="30" customHeight="1" spans="1:1" x14ac:dyDescent="0.25">
      <c r="A8" s="6" t="s">
        <v>8</v>
      </c>
    </row>
    <row r="9" ht="45" customHeight="1" spans="1:13" x14ac:dyDescent="0.25">
      <c r="A9" s="7" t="s">
        <v>9</v>
      </c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  <c r="H9" s="7" t="s">
        <v>16</v>
      </c>
      <c r="I9" s="7" t="s">
        <v>17</v>
      </c>
      <c r="J9" s="7" t="s">
        <v>18</v>
      </c>
      <c r="K9" s="7" t="s">
        <v>19</v>
      </c>
      <c r="L9" s="7" t="s">
        <v>20</v>
      </c>
      <c r="M9" s="7" t="s">
        <v>21</v>
      </c>
    </row>
    <row r="10" ht="55" customHeight="1" spans="1:13" x14ac:dyDescent="0.25">
      <c r="A10" s="3" t="s">
        <v>22</v>
      </c>
      <c r="B10" s="3" t="s">
        <v>23</v>
      </c>
      <c r="C10" s="8">
        <v>24</v>
      </c>
      <c r="D10" s="8">
        <v>7.2</v>
      </c>
      <c r="E10" s="3" t="s">
        <v>24</v>
      </c>
      <c r="F10" s="3" t="s">
        <v>22</v>
      </c>
      <c r="G10" s="3" t="s">
        <v>25</v>
      </c>
      <c r="H10" s="3" t="s">
        <v>26</v>
      </c>
      <c r="I10" s="3" t="s">
        <v>22</v>
      </c>
      <c r="J10" s="9">
        <f>IF(ISNUMBER(C10),C10,"Требуются данные")</f>
        <v>24</v>
      </c>
      <c r="K10" s="3" t="s">
        <v>27</v>
      </c>
      <c r="L10" s="3" t="s">
        <v>28</v>
      </c>
      <c r="M10" s="10">
        <f>IF(AND(ISNUMBER(C10),ISNUMBER(D10)),C10*D10,"Требуются данные")</f>
        <v>172.8</v>
      </c>
    </row>
    <row r="11" ht="55" customHeight="1" spans="1:12" x14ac:dyDescent="0.25">
      <c r="A11" s="3" t="s">
        <v>22</v>
      </c>
      <c r="B11" s="3" t="s">
        <v>29</v>
      </c>
      <c r="C11" s="4"/>
      <c r="D11" s="4"/>
      <c r="E11" s="3" t="s">
        <v>22</v>
      </c>
      <c r="F11" s="3" t="s">
        <v>22</v>
      </c>
      <c r="G11" s="3" t="s">
        <v>22</v>
      </c>
      <c r="H11" s="3" t="s">
        <v>22</v>
      </c>
      <c r="I11" s="3" t="s">
        <v>22</v>
      </c>
      <c r="J11" s="3" t="s">
        <v>22</v>
      </c>
      <c r="K11" s="3" t="s">
        <v>22</v>
      </c>
      <c r="L11" s="3" t="s">
        <v>22</v>
      </c>
    </row>
    <row r="12" ht="55" customHeight="1" spans="1:12" x14ac:dyDescent="0.25">
      <c r="A12" s="3" t="s">
        <v>22</v>
      </c>
      <c r="B12" s="3" t="s">
        <v>30</v>
      </c>
      <c r="C12" s="4"/>
      <c r="D12" s="4"/>
      <c r="E12" s="3" t="s">
        <v>22</v>
      </c>
      <c r="F12" s="3" t="s">
        <v>22</v>
      </c>
      <c r="G12" s="3" t="s">
        <v>22</v>
      </c>
      <c r="H12" s="3" t="s">
        <v>22</v>
      </c>
      <c r="I12" s="3" t="s">
        <v>22</v>
      </c>
      <c r="J12" s="3" t="s">
        <v>22</v>
      </c>
      <c r="K12" s="3" t="s">
        <v>22</v>
      </c>
      <c r="L12" s="3" t="s">
        <v>22</v>
      </c>
    </row>
    <row r="13" ht="55" customHeight="1" spans="1:12" x14ac:dyDescent="0.25">
      <c r="A13" s="3" t="s">
        <v>22</v>
      </c>
      <c r="B13" s="3" t="s">
        <v>31</v>
      </c>
      <c r="C13" s="4"/>
      <c r="D13" s="4"/>
      <c r="E13" s="3" t="s">
        <v>22</v>
      </c>
      <c r="F13" s="3" t="s">
        <v>22</v>
      </c>
      <c r="G13" s="3" t="s">
        <v>22</v>
      </c>
      <c r="H13" s="3" t="s">
        <v>22</v>
      </c>
      <c r="I13" s="3" t="s">
        <v>22</v>
      </c>
      <c r="J13" s="3" t="s">
        <v>22</v>
      </c>
      <c r="K13" s="3" t="s">
        <v>22</v>
      </c>
      <c r="L13" s="3" t="s">
        <v>22</v>
      </c>
    </row>
    <row r="14" ht="55" customHeight="1" spans="1:12" x14ac:dyDescent="0.25">
      <c r="A14" s="3" t="s">
        <v>22</v>
      </c>
      <c r="B14" s="3" t="s">
        <v>32</v>
      </c>
      <c r="C14" s="4"/>
      <c r="D14" s="4"/>
      <c r="E14" s="3" t="s">
        <v>22</v>
      </c>
      <c r="F14" s="3" t="s">
        <v>22</v>
      </c>
      <c r="G14" s="3" t="s">
        <v>22</v>
      </c>
      <c r="H14" s="3" t="s">
        <v>22</v>
      </c>
      <c r="I14" s="3" t="s">
        <v>22</v>
      </c>
      <c r="J14" s="3" t="s">
        <v>22</v>
      </c>
      <c r="K14" s="3" t="s">
        <v>22</v>
      </c>
      <c r="L14" s="3" t="s">
        <v>22</v>
      </c>
    </row>
    <row r="15" ht="55" customHeight="1" spans="1:12" x14ac:dyDescent="0.25">
      <c r="A15" s="3" t="s">
        <v>22</v>
      </c>
      <c r="B15" s="3" t="s">
        <v>33</v>
      </c>
      <c r="C15" s="4"/>
      <c r="D15" s="4"/>
      <c r="E15" s="3" t="s">
        <v>22</v>
      </c>
      <c r="F15" s="3" t="s">
        <v>22</v>
      </c>
      <c r="G15" s="3" t="s">
        <v>22</v>
      </c>
      <c r="H15" s="3" t="s">
        <v>22</v>
      </c>
      <c r="I15" s="3" t="s">
        <v>22</v>
      </c>
      <c r="J15" s="3" t="s">
        <v>22</v>
      </c>
      <c r="K15" s="3" t="s">
        <v>22</v>
      </c>
      <c r="L15" s="3" t="s">
        <v>22</v>
      </c>
    </row>
    <row r="18" ht="55" customHeight="1" spans="1:2" x14ac:dyDescent="0.25">
      <c r="A18" s="2" t="s">
        <v>34</v>
      </c>
      <c r="B18" s="3" t="s">
        <v>35</v>
      </c>
    </row>
    <row r="20" ht="55" customHeight="1" spans="1:1" x14ac:dyDescent="0.25">
      <c r="A20" s="6" t="s">
        <v>36</v>
      </c>
    </row>
  </sheetData>
  <sheetProtection sheet="1" autoFilter="0"/>
  <autoFilter ref="A9:M15"/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2" customWidth="1"/>
    <col min="3" max="3" width="20" customWidth="1"/>
    <col min="4" max="4" width="16" customWidth="1"/>
    <col min="5" max="5" width="46" customWidth="1"/>
    <col min="6" max="6" width="43" customWidth="1"/>
    <col min="7" max="7" width="40" customWidth="1"/>
    <col min="8" max="8" width="58" customWidth="1"/>
    <col min="9" max="9" width="28" customWidth="1"/>
  </cols>
  <sheetData>
    <row r="2" ht="28" customHeight="1" spans="1:1" x14ac:dyDescent="0.25">
      <c r="A2" s="1" t="s">
        <v>37</v>
      </c>
    </row>
    <row r="5" ht="45" customHeight="1" spans="1:9" x14ac:dyDescent="0.25">
      <c r="A5" s="7" t="s">
        <v>38</v>
      </c>
      <c r="B5" s="7" t="s">
        <v>39</v>
      </c>
      <c r="C5" s="7" t="s">
        <v>40</v>
      </c>
      <c r="D5" s="7" t="s">
        <v>41</v>
      </c>
      <c r="E5" s="7" t="s">
        <v>42</v>
      </c>
      <c r="F5" s="7" t="s">
        <v>43</v>
      </c>
      <c r="G5" s="7" t="s">
        <v>44</v>
      </c>
      <c r="H5" s="7" t="s">
        <v>45</v>
      </c>
      <c r="I5" s="7" t="s">
        <v>46</v>
      </c>
    </row>
    <row r="6" ht="62" customHeight="1" spans="1:9" x14ac:dyDescent="0.25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3" t="s">
        <v>22</v>
      </c>
    </row>
    <row r="7" ht="62" customHeight="1" spans="1:9" x14ac:dyDescent="0.25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3" t="s">
        <v>22</v>
      </c>
    </row>
    <row r="8" ht="62" customHeight="1" spans="1:9" x14ac:dyDescent="0.25">
      <c r="A8" s="2" t="s">
        <v>63</v>
      </c>
      <c r="B8" s="2" t="s">
        <v>56</v>
      </c>
      <c r="C8" s="2" t="s">
        <v>64</v>
      </c>
      <c r="D8" s="2" t="s">
        <v>58</v>
      </c>
      <c r="E8" s="2" t="s">
        <v>65</v>
      </c>
      <c r="F8" s="2" t="s">
        <v>60</v>
      </c>
      <c r="G8" s="2" t="s">
        <v>66</v>
      </c>
      <c r="H8" s="2" t="s">
        <v>62</v>
      </c>
      <c r="I8" s="3" t="s">
        <v>22</v>
      </c>
    </row>
    <row r="11" ht="55" customHeight="1" spans="1:8" x14ac:dyDescent="0.25">
      <c r="A11" s="2" t="s">
        <v>67</v>
      </c>
      <c r="H11" s="2" t="s">
        <v>68</v>
      </c>
    </row>
    <row r="13" ht="55" customHeight="1" spans="1:1" x14ac:dyDescent="0.25">
      <c r="A13" s="6" t="s">
        <v>69</v>
      </c>
    </row>
  </sheetData>
  <sheetProtection sheet="1" autoFilter="0"/>
  <hyperlinks>
    <hyperlink ref="H6" r:id="rId1"/>
    <hyperlink ref="H7" r:id="rId2"/>
    <hyperlink ref="H8" r:id="rId3"/>
    <hyperlink ref="H11" r:id="rId4"/>
  </hyperlinks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0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3" customWidth="1"/>
    <col min="3" max="3" width="17" customWidth="1"/>
    <col min="4" max="4" width="28" customWidth="1"/>
    <col min="5" max="5" width="62" customWidth="1"/>
  </cols>
  <sheetData>
    <row r="2" ht="28" customHeight="1" spans="1:1" x14ac:dyDescent="0.25">
      <c r="A2" s="1" t="s">
        <v>70</v>
      </c>
    </row>
    <row r="4" ht="30" customHeight="1" spans="1:2" x14ac:dyDescent="0.25">
      <c r="A4" s="2" t="s">
        <v>11</v>
      </c>
      <c r="B4" s="11">
        <f>IF(ISNUMBER('ВОР'!C10),'ВОР'!C10,"Требуются данные")</f>
        <v>24</v>
      </c>
    </row>
    <row r="5" ht="30" customHeight="1" spans="1:2" x14ac:dyDescent="0.25">
      <c r="A5" s="2" t="s">
        <v>71</v>
      </c>
      <c r="B5" s="12">
        <v>100</v>
      </c>
    </row>
    <row r="6" ht="30" customHeight="1" spans="1:2" x14ac:dyDescent="0.25">
      <c r="A6" s="2" t="s">
        <v>72</v>
      </c>
      <c r="B6" s="13">
        <f>IF(ISNUMBER(B4),B4/B5,"Требуются данные")</f>
        <v>0.24</v>
      </c>
    </row>
    <row r="7" ht="30" customHeight="1" spans="1:2" x14ac:dyDescent="0.25">
      <c r="A7" s="2" t="s">
        <v>73</v>
      </c>
      <c r="B7" s="14">
        <v>0.8</v>
      </c>
    </row>
    <row r="8" ht="30" customHeight="1" spans="1:1" x14ac:dyDescent="0.25">
      <c r="A8" s="6" t="s">
        <v>74</v>
      </c>
    </row>
    <row r="10" ht="45" customHeight="1" spans="1:5" x14ac:dyDescent="0.25">
      <c r="A10" s="7" t="s">
        <v>75</v>
      </c>
      <c r="B10" s="7" t="s">
        <v>76</v>
      </c>
      <c r="C10" s="7" t="s">
        <v>19</v>
      </c>
      <c r="D10" s="7" t="s">
        <v>77</v>
      </c>
      <c r="E10" s="7" t="s">
        <v>45</v>
      </c>
    </row>
    <row r="11" ht="34" customHeight="1" spans="1:5" x14ac:dyDescent="0.25">
      <c r="A11" s="2" t="s">
        <v>78</v>
      </c>
      <c r="B11" s="15">
        <v>288</v>
      </c>
      <c r="C11" s="2" t="s">
        <v>79</v>
      </c>
      <c r="D11" s="13">
        <f>IF(ISNUMBER($B$6),B11*$B$7*$B$6,"Требуются данные")</f>
        <v>55.296</v>
      </c>
      <c r="E11" s="2" t="s">
        <v>80</v>
      </c>
    </row>
    <row r="12" ht="34" customHeight="1" spans="1:5" x14ac:dyDescent="0.25">
      <c r="A12" s="2" t="s">
        <v>81</v>
      </c>
      <c r="B12" s="15">
        <v>49.85</v>
      </c>
      <c r="C12" s="2" t="s">
        <v>82</v>
      </c>
      <c r="D12" s="13">
        <f>IF(ISNUMBER($B$6),B12*$B$7*$B$6,"Требуются данные")</f>
        <v>9.5712</v>
      </c>
      <c r="E12" s="2" t="s">
        <v>80</v>
      </c>
    </row>
    <row r="13" ht="34" customHeight="1" spans="1:5" x14ac:dyDescent="0.25">
      <c r="A13" s="2" t="s">
        <v>83</v>
      </c>
      <c r="B13" s="15">
        <v>2.33</v>
      </c>
      <c r="C13" s="2" t="s">
        <v>82</v>
      </c>
      <c r="D13" s="13">
        <f>IF(ISNUMBER($B$6),B13*$B$7*$B$6,"Требуются данные")</f>
        <v>0.44736</v>
      </c>
      <c r="E13" s="2" t="s">
        <v>80</v>
      </c>
    </row>
    <row r="14" ht="34" customHeight="1" spans="1:5" x14ac:dyDescent="0.25">
      <c r="A14" s="2" t="s">
        <v>84</v>
      </c>
      <c r="B14" s="15">
        <v>32.38</v>
      </c>
      <c r="C14" s="2" t="s">
        <v>82</v>
      </c>
      <c r="D14" s="13">
        <f>IF(ISNUMBER($B$6),B14*$B$7*$B$6,"Требуются данные")</f>
        <v>6.21696</v>
      </c>
      <c r="E14" s="2" t="s">
        <v>80</v>
      </c>
    </row>
    <row r="15" ht="34" customHeight="1" spans="1:5" x14ac:dyDescent="0.25">
      <c r="A15" s="2" t="s">
        <v>85</v>
      </c>
      <c r="B15" s="15">
        <v>52.18</v>
      </c>
      <c r="C15" s="2" t="s">
        <v>79</v>
      </c>
      <c r="D15" s="13">
        <f>IF(ISNUMBER($B$6),B15*$B$7*$B$6,"Требуются данные")</f>
        <v>10.01856</v>
      </c>
      <c r="E15" s="2" t="s">
        <v>80</v>
      </c>
    </row>
    <row r="17" ht="55" customHeight="1" spans="1:1" x14ac:dyDescent="0.25">
      <c r="A17" s="16" t="s">
        <v>86</v>
      </c>
    </row>
    <row r="18" ht="26" customHeight="1" spans="1:2" x14ac:dyDescent="0.25">
      <c r="A18" s="2" t="s">
        <v>87</v>
      </c>
      <c r="B18" s="2" t="s">
        <v>88</v>
      </c>
    </row>
    <row r="19" ht="26" customHeight="1" spans="1:2" x14ac:dyDescent="0.25">
      <c r="A19" s="2" t="s">
        <v>89</v>
      </c>
      <c r="B19" s="2" t="s">
        <v>88</v>
      </c>
    </row>
    <row r="20" ht="26" customHeight="1" spans="1:2" x14ac:dyDescent="0.25">
      <c r="A20" s="2" t="s">
        <v>90</v>
      </c>
      <c r="B20" s="2" t="s">
        <v>88</v>
      </c>
    </row>
    <row r="21" ht="26" customHeight="1" spans="1:2" x14ac:dyDescent="0.25">
      <c r="A21" s="2" t="s">
        <v>91</v>
      </c>
      <c r="B21" s="2" t="s">
        <v>88</v>
      </c>
    </row>
    <row r="22" ht="26" customHeight="1" spans="1:2" x14ac:dyDescent="0.25">
      <c r="A22" s="2" t="s">
        <v>92</v>
      </c>
      <c r="B22" s="2" t="s">
        <v>88</v>
      </c>
    </row>
    <row r="23" ht="26" customHeight="1" spans="1:2" x14ac:dyDescent="0.25">
      <c r="A23" s="2" t="s">
        <v>93</v>
      </c>
      <c r="B23" s="2" t="s">
        <v>88</v>
      </c>
    </row>
    <row r="24" ht="26" customHeight="1" spans="1:2" x14ac:dyDescent="0.25">
      <c r="A24" s="2" t="s">
        <v>94</v>
      </c>
      <c r="B24" s="2" t="s">
        <v>88</v>
      </c>
    </row>
    <row r="25" ht="26" customHeight="1" spans="1:2" x14ac:dyDescent="0.25">
      <c r="A25" s="2" t="s">
        <v>95</v>
      </c>
      <c r="B25" s="2" t="s">
        <v>88</v>
      </c>
    </row>
    <row r="26" ht="26" customHeight="1" spans="1:2" x14ac:dyDescent="0.25">
      <c r="A26" s="2" t="s">
        <v>96</v>
      </c>
      <c r="B26" s="2" t="s">
        <v>88</v>
      </c>
    </row>
    <row r="28" ht="55" customHeight="1" spans="1:5" x14ac:dyDescent="0.25">
      <c r="A28" s="2" t="s">
        <v>97</v>
      </c>
      <c r="E28" s="2" t="s">
        <v>98</v>
      </c>
    </row>
    <row r="30" ht="55" customHeight="1" spans="1:1" x14ac:dyDescent="0.25">
      <c r="A30" s="6" t="s">
        <v>99</v>
      </c>
    </row>
  </sheetData>
  <sheetProtection sheet="1" autoFilter="0"/>
  <hyperlinks>
    <hyperlink ref="E28" r:id="rId1"/>
  </hyperlinks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workbookViewId="0" showGridLines="0"/>
  </sheetViews>
  <sheetFormatPr defaultRowHeight="15" outlineLevelRow="0" outlineLevelCol="0" x14ac:dyDescent="55"/>
  <cols>
    <col min="1" max="1" width="70" customWidth="1"/>
    <col min="2" max="2" width="27" customWidth="1"/>
    <col min="3" max="3" width="55" customWidth="1"/>
  </cols>
  <sheetData>
    <row r="2" ht="28" customHeight="1" spans="1:1" x14ac:dyDescent="0.25">
      <c r="A2" s="1" t="s">
        <v>100</v>
      </c>
    </row>
    <row r="5" ht="45" customHeight="1" spans="1:3" x14ac:dyDescent="0.25">
      <c r="A5" s="7" t="s">
        <v>101</v>
      </c>
      <c r="B5" s="7" t="s">
        <v>102</v>
      </c>
      <c r="C5" s="7" t="s">
        <v>103</v>
      </c>
    </row>
    <row r="6" ht="34" customHeight="1" spans="1:3" x14ac:dyDescent="0.25">
      <c r="A6" s="2" t="s">
        <v>104</v>
      </c>
      <c r="B6" s="3" t="s">
        <v>105</v>
      </c>
      <c r="C6" s="3" t="s">
        <v>22</v>
      </c>
    </row>
    <row r="7" ht="34" customHeight="1" spans="1:3" x14ac:dyDescent="0.25">
      <c r="A7" s="2" t="s">
        <v>106</v>
      </c>
      <c r="B7" s="3" t="s">
        <v>105</v>
      </c>
      <c r="C7" s="3" t="s">
        <v>22</v>
      </c>
    </row>
    <row r="8" ht="34" customHeight="1" spans="1:3" x14ac:dyDescent="0.25">
      <c r="A8" s="2" t="s">
        <v>107</v>
      </c>
      <c r="B8" s="3" t="s">
        <v>105</v>
      </c>
      <c r="C8" s="3" t="s">
        <v>22</v>
      </c>
    </row>
    <row r="9" ht="34" customHeight="1" spans="1:3" x14ac:dyDescent="0.25">
      <c r="A9" s="2" t="s">
        <v>108</v>
      </c>
      <c r="B9" s="3" t="s">
        <v>105</v>
      </c>
      <c r="C9" s="3" t="s">
        <v>22</v>
      </c>
    </row>
    <row r="10" ht="34" customHeight="1" spans="1:3" x14ac:dyDescent="0.25">
      <c r="A10" s="2" t="s">
        <v>109</v>
      </c>
      <c r="B10" s="3" t="s">
        <v>105</v>
      </c>
      <c r="C10" s="3" t="s">
        <v>22</v>
      </c>
    </row>
    <row r="11" ht="34" customHeight="1" spans="1:3" x14ac:dyDescent="0.25">
      <c r="A11" s="2" t="s">
        <v>110</v>
      </c>
      <c r="B11" s="3" t="s">
        <v>105</v>
      </c>
      <c r="C11" s="3" t="s">
        <v>22</v>
      </c>
    </row>
    <row r="12" ht="34" customHeight="1" spans="1:3" x14ac:dyDescent="0.25">
      <c r="A12" s="2" t="s">
        <v>111</v>
      </c>
      <c r="B12" s="3" t="s">
        <v>105</v>
      </c>
      <c r="C12" s="3" t="s">
        <v>22</v>
      </c>
    </row>
    <row r="13" ht="34" customHeight="1" spans="1:3" x14ac:dyDescent="0.25">
      <c r="A13" s="2" t="s">
        <v>112</v>
      </c>
      <c r="B13" s="3" t="s">
        <v>105</v>
      </c>
      <c r="C13" s="3" t="s">
        <v>22</v>
      </c>
    </row>
    <row r="14" ht="34" customHeight="1" spans="1:3" x14ac:dyDescent="0.25">
      <c r="A14" s="2" t="s">
        <v>113</v>
      </c>
      <c r="B14" s="3" t="s">
        <v>105</v>
      </c>
      <c r="C14" s="3" t="s">
        <v>22</v>
      </c>
    </row>
    <row r="15" ht="34" customHeight="1" spans="1:3" x14ac:dyDescent="0.25">
      <c r="A15" s="2" t="s">
        <v>114</v>
      </c>
      <c r="B15" s="3" t="s">
        <v>105</v>
      </c>
      <c r="C15" s="3" t="s">
        <v>22</v>
      </c>
    </row>
    <row r="16" ht="34" customHeight="1" spans="1:3" x14ac:dyDescent="0.25">
      <c r="A16" s="2" t="s">
        <v>115</v>
      </c>
      <c r="B16" s="3" t="s">
        <v>105</v>
      </c>
      <c r="C16" s="3" t="s">
        <v>22</v>
      </c>
    </row>
    <row r="17" ht="34" customHeight="1" spans="1:3" x14ac:dyDescent="0.25">
      <c r="A17" s="2" t="s">
        <v>116</v>
      </c>
      <c r="B17" s="3" t="s">
        <v>105</v>
      </c>
      <c r="C17" s="3" t="s">
        <v>22</v>
      </c>
    </row>
    <row r="18" ht="34" customHeight="1" spans="1:3" x14ac:dyDescent="0.25">
      <c r="A18" s="2" t="s">
        <v>117</v>
      </c>
      <c r="B18" s="3" t="s">
        <v>105</v>
      </c>
      <c r="C18" s="3" t="s">
        <v>22</v>
      </c>
    </row>
    <row r="19" ht="34" customHeight="1" spans="1:3" x14ac:dyDescent="0.25">
      <c r="A19" s="2" t="s">
        <v>118</v>
      </c>
      <c r="B19" s="3" t="s">
        <v>105</v>
      </c>
      <c r="C19" s="3" t="s">
        <v>22</v>
      </c>
    </row>
    <row r="22" ht="55" customHeight="1" spans="1:2" x14ac:dyDescent="0.25">
      <c r="A22" s="2" t="s">
        <v>3</v>
      </c>
      <c r="B22" s="4"/>
    </row>
    <row r="23" ht="55" customHeight="1" spans="1:2" x14ac:dyDescent="0.25">
      <c r="A23" s="2" t="s">
        <v>119</v>
      </c>
      <c r="B23" s="4"/>
    </row>
    <row r="24" ht="55" customHeight="1" spans="1:2" x14ac:dyDescent="0.25">
      <c r="A24" s="2" t="s">
        <v>120</v>
      </c>
      <c r="B24" s="17"/>
    </row>
  </sheetData>
  <sheetProtection sheet="1" autoFilter="0"/>
  <dataValidations count="2">
    <dataValidation type="list" sqref="B10:B19">
      <formula1>"Не проверено,Подтверждено,Не применимо"</formula1>
    </dataValidation>
    <dataValidation type="list" sqref="B6:B19">
      <formula1>"Не проверено,Подтверждено,Не применимо"</formula1>
    </dataValidation>
  </dataValidations>
  <pageMargins left="0.25" right="0.25" top="0.4" bottom="0.4" header="0.1" footer="0.1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2026-10-07T05:40:57Z</dcterms:modified>
</cp:coreProperties>
</file>