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Пример" state="visible" r:id="rId6"/>
    <sheet sheetId="4" name="Проверка" state="visible" r:id="rId7"/>
  </sheets>
  <definedNames>
    <definedName name="_xlnm.Print_Area" localSheetId="0">'Инструкция'!$A1:$F28</definedName>
    <definedName name="_xlnm.Print_Area" localSheetId="1">'ВОР'!$A1:$K29</definedName>
    <definedName name="_xlnm.Print_Titles" localSheetId="1">'ВОР'!$8:$8</definedName>
    <definedName name="_xlnm.Print_Area" localSheetId="2">'Пример'!$A1:$K29</definedName>
    <definedName name="_xlnm.Print_Titles" localSheetId="2">'Пример'!$8:$8</definedName>
    <definedName name="_xlnm.Print_Area" localSheetId="3">'Проверка'!$A1:$H28</definedName>
  </definedNames>
  <calcPr calcId="171027" fullCalcOnLoad="1"/>
</workbook>
</file>

<file path=xl/sharedStrings.xml><?xml version="1.0" encoding="utf-8"?>
<sst xmlns="http://schemas.openxmlformats.org/spreadsheetml/2006/main" count="132" uniqueCount="74">
  <si>
    <t>Как заполнить ведомость демонтажа кабеля</t>
  </si>
  <si>
    <t>Рабочая форма. Не является утверждённым официальным бланком. Светлые ячейки предназначены для ввода, количество рассчитывается формулой.</t>
  </si>
  <si>
    <t>На листе «ВОР» укажите объект, основание обследования, дату и ответственных. Для каждого участка запишите способ работ, длину, материал, массу метра или суммарное сечение проводов.</t>
  </si>
  <si>
    <t>ГЭСНр 67-01-003-01: кабель на скобах, 100 м. ГЭСНр 67-01-001-01: скрытая проводка, 100 м. ГЭСНм 10-06-033-25: вытягивание кабеля связи до 1 кг на метр, км.</t>
  </si>
  <si>
    <t>Делитель выбирают по измерителю нормы: 100 для 100 м; 1000 для км. Для проводов из труб исходная длина относится к трубной проводке. Не складывайте количества разных измерителей.</t>
  </si>
  <si>
    <t>Лист «Пример» содержит три учебные строки. Лист «Проверка» рассчитывает труд и машины по листу «ВОР» для трёх норм примера. Для другой нормы замените нормативы и подтвердите их источник.</t>
  </si>
  <si>
    <t>Формулы не выбирают норму и не назначают коэффициент. У монтажного аналога заполните коэффициент, пункт основания, условия и отметку проверки сметчиком в отдельном поле на листе «ВОР».</t>
  </si>
  <si>
    <t>Для прямых норм примера понижение обратного монтажа не применяется. Для линии связи подтверждают соответствие технологии кабельной канализации; бытовая гофра не равнозначна ей.</t>
  </si>
  <si>
    <t>Кабель, труба, лоток, земляные работы, восстановление отделки и вывоз указывают раздельно по фактическим объёмам и составам норм. Уточните необходимость сохранения кабеля.</t>
  </si>
  <si>
    <t>Нормативные затраты труда не являются сроком работы бригады. Цены, НР, СП и налоги эта форма не рассчитывает.</t>
  </si>
  <si>
    <t>Источник нормативных ресурсов: ФСНБ-2022, ГЭСНр 67-01-003-01 и 67-01-001-01, ГЭСНм 10-06-033-25. Расходы приведены на измеритель нормы.</t>
  </si>
  <si>
    <t>Нормативное основание демонтажа: приказ Минстроя России от 14.07.2022 № 571/пр, пункты 83, 84, 85, 86 и 88. Дата проверки: 07.10.2026.</t>
  </si>
  <si>
    <t>Методика применения сметных норм № 571/пр</t>
  </si>
  <si>
    <t>Ведомость объёмов работ: демонтаж кабеля</t>
  </si>
  <si>
    <t>Заполните выделенные ячейки. Количество в смете рассчитывается по длине и делителю.</t>
  </si>
  <si>
    <t>Объект</t>
  </si>
  <si>
    <t>Административный корпус</t>
  </si>
  <si>
    <t>Основание обследования</t>
  </si>
  <si>
    <t>Дата</t>
  </si>
  <si>
    <t>Составил</t>
  </si>
  <si>
    <t>Проверил</t>
  </si>
  <si>
    <t>№</t>
  </si>
  <si>
    <t>Работа / участок</t>
  </si>
  <si>
    <t>Способ демонтажа</t>
  </si>
  <si>
    <t>Материал, масса метра / сечение</t>
  </si>
  <si>
    <t>Длина, м</t>
  </si>
  <si>
    <t>Измеритель нормы</t>
  </si>
  <si>
    <t>Делитель, м</t>
  </si>
  <si>
    <t>Количество в смете</t>
  </si>
  <si>
    <t>Норма</t>
  </si>
  <si>
    <t>Сохранение</t>
  </si>
  <si>
    <t>Дополнительные работы</t>
  </si>
  <si>
    <t>Кабель на скобах</t>
  </si>
  <si>
    <t>Снятие со скоб</t>
  </si>
  <si>
    <t>По спецификации</t>
  </si>
  <si>
    <t>100 м</t>
  </si>
  <si>
    <t>67-01-003-01</t>
  </si>
  <si>
    <t>Уточнить</t>
  </si>
  <si>
    <t>По обследованию</t>
  </si>
  <si>
    <t>Скрытая электропроводка</t>
  </si>
  <si>
    <t>Снятие проводки</t>
  </si>
  <si>
    <t>67-01-001-01</t>
  </si>
  <si>
    <t>Восстановление отделки уточнить</t>
  </si>
  <si>
    <t>Кабель связи</t>
  </si>
  <si>
    <t>Кабельная канализация</t>
  </si>
  <si>
    <t>Масса метра 0,8 кг</t>
  </si>
  <si>
    <t>км</t>
  </si>
  <si>
    <t>10-06-033-25</t>
  </si>
  <si>
    <t>Снятие конструкций и вывоз уточнить</t>
  </si>
  <si>
    <t>Количества по измерителям 100 м, 100 м труб и км не суммируют. Длины кабелей не заменяют длину общей трубы или лотка.</t>
  </si>
  <si>
    <t>Монтажный аналог: коэффициент заполняют только после проверки прямых норм и документального обоснования.</t>
  </si>
  <si>
    <t>Строка / монтажная норма</t>
  </si>
  <si>
    <t>Коэффициент</t>
  </si>
  <si>
    <t>Пункт и условия применения</t>
  </si>
  <si>
    <t>Проверил сметчик</t>
  </si>
  <si>
    <t>Составил: ____________________    Проверил: ____________________    Дата: ____________________</t>
  </si>
  <si>
    <t>Учебный пример: три строки демонтажа</t>
  </si>
  <si>
    <t>Учебный пример, длины и масса условные. Нормативные расходы ресурсов: ФСНБ-2022.</t>
  </si>
  <si>
    <t>Нормативные ресурсы и проверка ведомости</t>
  </si>
  <si>
    <t>Исходные нормы ФСНБ-2022. Труд и машины считаются по количествам листа «ВОР»; проверка не меняет исходную ведомость.</t>
  </si>
  <si>
    <t>Труд, чел.-ч на измеритель</t>
  </si>
  <si>
    <t>Машины, маш.-ч на измеритель</t>
  </si>
  <si>
    <t>Измеритель</t>
  </si>
  <si>
    <t>№ строки ВОР</t>
  </si>
  <si>
    <t>Норма из ВОР</t>
  </si>
  <si>
    <t>Количество</t>
  </si>
  <si>
    <t>Труд на измеритель</t>
  </si>
  <si>
    <t>Труд, чел.-ч</t>
  </si>
  <si>
    <t>Машины на измеритель</t>
  </si>
  <si>
    <t>Машины, маш.-ч</t>
  </si>
  <si>
    <t>Проверка количества</t>
  </si>
  <si>
    <t>Контрольная сумма труда, чел.-ч</t>
  </si>
  <si>
    <t>Затраты труда разных разрядов суммированы для контроля ресурсов. Это не срок бригады. Расходы разных машин в общий итог не складывают.</t>
  </si>
  <si>
    <t>Ошибка поиска нормы означает, что для этой строки нужно добавить подтверждённые нормативы в таблицу исходных ресурсов. Она не заменяется нулевым расходом.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</si>
</sst>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"/>
  </numFmts>
  <fonts count="5" x14ac:knownFonts="1">
    <font>
      <color theme="1"/>
      <family val="2"/>
      <scheme val="minor"/>
      <sz val="11"/>
      <name val="Calibri"/>
    </font>
    <font>
      <b/>
      <color rgb="FF4B3028"/>
      <sz val="15"/>
      <name val="Arial"/>
    </font>
    <font>
      <color rgb="FF272421"/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5DF"/>
      </patternFill>
    </fill>
    <fill>
      <patternFill patternType="solid">
        <fgColor rgb="FF4B30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 wrapText="1"/>
    </xf>
    <xf numFmtId="1" fontId="2" fillId="2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0" fillId="2" borderId="0" xfId="0" applyFill="1"/>
    <xf numFmtId="165" fontId="0" fillId="2" borderId="0" xfId="0" applyNumberFormat="1" applyFill="1"/>
    <xf numFmtId="1" fontId="0" fillId="2" borderId="0" xfId="0" applyNumberFormat="1" applyFill="1"/>
    <xf numFmtId="165" fontId="4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njust.consultant.ru/documents/32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workbookViewId="0" showGridLines="0"/>
  </sheetViews>
  <sheetFormatPr defaultRowHeight="15" outlineLevelRow="0" outlineLevelCol="0" x14ac:dyDescent="55"/>
  <cols>
    <col min="1" max="1" width="29" customWidth="1"/>
    <col min="2" max="6" width="28" customWidth="1"/>
  </cols>
  <sheetData>
    <row r="2" ht="27" customHeight="1" spans="1:6" x14ac:dyDescent="0.25">
      <c r="A2" s="1" t="s">
        <v>0</v>
      </c>
      <c r="B2" s="1"/>
      <c r="C2" s="1"/>
      <c r="D2" s="1"/>
      <c r="E2" s="1"/>
      <c r="F2" s="1"/>
    </row>
    <row r="4" ht="40" customHeight="1" spans="1:6" x14ac:dyDescent="0.25">
      <c r="A4" s="2" t="s">
        <v>1</v>
      </c>
      <c r="B4" s="2"/>
      <c r="C4" s="2"/>
      <c r="D4" s="2"/>
      <c r="E4" s="2"/>
      <c r="F4" s="2"/>
    </row>
    <row r="6" ht="40" customHeight="1" spans="1:6" x14ac:dyDescent="0.25">
      <c r="A6" s="2" t="s">
        <v>2</v>
      </c>
      <c r="B6" s="2"/>
      <c r="C6" s="2"/>
      <c r="D6" s="2"/>
      <c r="E6" s="2"/>
      <c r="F6" s="2"/>
    </row>
    <row r="8" ht="40" customHeight="1" spans="1:6" x14ac:dyDescent="0.25">
      <c r="A8" s="2" t="s">
        <v>3</v>
      </c>
      <c r="B8" s="2"/>
      <c r="C8" s="2"/>
      <c r="D8" s="2"/>
      <c r="E8" s="2"/>
      <c r="F8" s="2"/>
    </row>
    <row r="10" ht="40" customHeight="1" spans="1:6" x14ac:dyDescent="0.25">
      <c r="A10" s="2" t="s">
        <v>4</v>
      </c>
      <c r="B10" s="2"/>
      <c r="C10" s="2"/>
      <c r="D10" s="2"/>
      <c r="E10" s="2"/>
      <c r="F10" s="2"/>
    </row>
    <row r="12" ht="40" customHeight="1" spans="1:6" x14ac:dyDescent="0.25">
      <c r="A12" s="2" t="s">
        <v>5</v>
      </c>
      <c r="B12" s="2"/>
      <c r="C12" s="2"/>
      <c r="D12" s="2"/>
      <c r="E12" s="2"/>
      <c r="F12" s="2"/>
    </row>
    <row r="14" ht="40" customHeight="1" spans="1:6" x14ac:dyDescent="0.25">
      <c r="A14" s="2" t="s">
        <v>6</v>
      </c>
      <c r="B14" s="2"/>
      <c r="C14" s="2"/>
      <c r="D14" s="2"/>
      <c r="E14" s="2"/>
      <c r="F14" s="2"/>
    </row>
    <row r="16" ht="40" customHeight="1" spans="1:6" x14ac:dyDescent="0.25">
      <c r="A16" s="2" t="s">
        <v>7</v>
      </c>
      <c r="B16" s="2"/>
      <c r="C16" s="2"/>
      <c r="D16" s="2"/>
      <c r="E16" s="2"/>
      <c r="F16" s="2"/>
    </row>
    <row r="18" ht="40" customHeight="1" spans="1:6" x14ac:dyDescent="0.25">
      <c r="A18" s="2" t="s">
        <v>8</v>
      </c>
      <c r="B18" s="2"/>
      <c r="C18" s="2"/>
      <c r="D18" s="2"/>
      <c r="E18" s="2"/>
      <c r="F18" s="2"/>
    </row>
    <row r="20" ht="40" customHeight="1" spans="1:6" x14ac:dyDescent="0.25">
      <c r="A20" s="2" t="s">
        <v>9</v>
      </c>
      <c r="B20" s="2"/>
      <c r="C20" s="2"/>
      <c r="D20" s="2"/>
      <c r="E20" s="2"/>
      <c r="F20" s="2"/>
    </row>
    <row r="22" ht="40" customHeight="1" spans="1:6" x14ac:dyDescent="0.25">
      <c r="A22" s="2" t="s">
        <v>10</v>
      </c>
      <c r="B22" s="2"/>
      <c r="C22" s="2"/>
      <c r="D22" s="2"/>
      <c r="E22" s="2"/>
      <c r="F22" s="2"/>
    </row>
    <row r="24" ht="40" customHeight="1" spans="1:6" x14ac:dyDescent="0.25">
      <c r="A24" s="2" t="s">
        <v>11</v>
      </c>
      <c r="B24" s="2"/>
      <c r="C24" s="2"/>
      <c r="D24" s="2"/>
      <c r="E24" s="2"/>
      <c r="F24" s="2"/>
    </row>
    <row r="27" spans="1:6" x14ac:dyDescent="0.25">
      <c r="A27" s="2" t="s">
        <v>12</v>
      </c>
      <c r="B27" s="2"/>
      <c r="C27" s="2"/>
      <c r="D27" s="2"/>
      <c r="E27" s="2"/>
      <c r="F27" s="2"/>
    </row>
  </sheetData>
  <mergeCells count="13">
    <mergeCell ref="A2:F2"/>
    <mergeCell ref="A4:F4"/>
    <mergeCell ref="A6:F6"/>
    <mergeCell ref="A8:F8"/>
    <mergeCell ref="A10:F10"/>
    <mergeCell ref="A12:F12"/>
    <mergeCell ref="A14:F14"/>
    <mergeCell ref="A16:F16"/>
    <mergeCell ref="A18:F18"/>
    <mergeCell ref="A20:F20"/>
    <mergeCell ref="A22:F22"/>
    <mergeCell ref="A24:F24"/>
    <mergeCell ref="A27:F27"/>
  </mergeCells>
  <hyperlinks>
    <hyperlink ref="A27" r:id="rId1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Демонтаж кабеля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9"/>
  <sheetViews>
    <sheetView workbookViewId="0" showGridLines="0">
      <pane xSplit="2" ySplit="8" topLeftCell="C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1" customWidth="1"/>
    <col min="3" max="3" width="25" customWidth="1"/>
    <col min="4" max="4" width="21" customWidth="1"/>
    <col min="5" max="5" width="12" customWidth="1"/>
    <col min="6" max="6" width="13" customWidth="1"/>
    <col min="7" max="7" width="12" customWidth="1"/>
    <col min="8" max="8" width="14" customWidth="1"/>
    <col min="9" max="9" width="19" customWidth="1"/>
    <col min="10" max="10" width="17" customWidth="1"/>
    <col min="11" max="11" width="30" customWidth="1"/>
  </cols>
  <sheetData>
    <row r="2" ht="27" customHeight="1" spans="1:11" x14ac:dyDescent="0.25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5" customHeight="1" spans="1:11" x14ac:dyDescent="0.25">
      <c r="A3" s="2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x14ac:dyDescent="0.25">
      <c r="B4" s="2" t="s">
        <v>15</v>
      </c>
      <c r="C4" s="3" t="s">
        <v>16</v>
      </c>
      <c r="D4" s="3"/>
      <c r="E4" s="3"/>
      <c r="F4" s="3"/>
      <c r="G4" s="3"/>
      <c r="H4" s="3"/>
      <c r="I4" s="3"/>
      <c r="J4" s="3"/>
      <c r="K4" s="3"/>
    </row>
    <row r="5" spans="2:11" x14ac:dyDescent="0.25"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</row>
    <row r="6" spans="2:11" x14ac:dyDescent="0.25">
      <c r="B6" s="2" t="s">
        <v>18</v>
      </c>
      <c r="C6" s="4">
        <v>46302</v>
      </c>
      <c r="D6" s="2" t="s">
        <v>19</v>
      </c>
      <c r="E6" s="3"/>
      <c r="F6" s="3"/>
      <c r="G6" s="3"/>
      <c r="H6" s="2" t="s">
        <v>20</v>
      </c>
      <c r="I6" s="3"/>
      <c r="J6" s="3"/>
      <c r="K6" s="3"/>
    </row>
    <row r="8" ht="42" customHeight="1" spans="1:11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28</v>
      </c>
      <c r="I8" s="5" t="s">
        <v>29</v>
      </c>
      <c r="J8" s="5" t="s">
        <v>30</v>
      </c>
      <c r="K8" s="5" t="s">
        <v>31</v>
      </c>
    </row>
    <row r="9" ht="48" customHeight="1" spans="1:11" x14ac:dyDescent="0.25">
      <c r="A9" s="6">
        <v>1</v>
      </c>
      <c r="B9" s="3" t="s">
        <v>32</v>
      </c>
      <c r="C9" s="3" t="s">
        <v>33</v>
      </c>
      <c r="D9" s="3" t="s">
        <v>34</v>
      </c>
      <c r="E9" s="7">
        <v>240</v>
      </c>
      <c r="F9" s="3" t="s">
        <v>35</v>
      </c>
      <c r="G9" s="8">
        <v>100</v>
      </c>
      <c r="H9" s="9">
        <f>IF(COUNT(E9,G9)&lt;2,"",E9/G9)</f>
        <v>2.4</v>
      </c>
      <c r="I9" s="3" t="s">
        <v>36</v>
      </c>
      <c r="J9" s="3" t="s">
        <v>37</v>
      </c>
      <c r="K9" s="3" t="s">
        <v>38</v>
      </c>
    </row>
    <row r="10" ht="48" customHeight="1" spans="1:11" x14ac:dyDescent="0.25">
      <c r="A10" s="6">
        <v>2</v>
      </c>
      <c r="B10" s="3" t="s">
        <v>39</v>
      </c>
      <c r="C10" s="3" t="s">
        <v>40</v>
      </c>
      <c r="D10" s="3" t="s">
        <v>34</v>
      </c>
      <c r="E10" s="7">
        <v>120</v>
      </c>
      <c r="F10" s="3" t="s">
        <v>35</v>
      </c>
      <c r="G10" s="8">
        <v>100</v>
      </c>
      <c r="H10" s="9">
        <f>IF(COUNT(E10,G10)&lt;2,"",E10/G10)</f>
        <v>1.2</v>
      </c>
      <c r="I10" s="3" t="s">
        <v>41</v>
      </c>
      <c r="J10" s="3" t="s">
        <v>37</v>
      </c>
      <c r="K10" s="3" t="s">
        <v>42</v>
      </c>
    </row>
    <row r="11" ht="48" customHeight="1" spans="1:11" x14ac:dyDescent="0.25">
      <c r="A11" s="6">
        <v>3</v>
      </c>
      <c r="B11" s="3" t="s">
        <v>43</v>
      </c>
      <c r="C11" s="3" t="s">
        <v>44</v>
      </c>
      <c r="D11" s="3" t="s">
        <v>45</v>
      </c>
      <c r="E11" s="7">
        <v>450</v>
      </c>
      <c r="F11" s="3" t="s">
        <v>46</v>
      </c>
      <c r="G11" s="8">
        <v>1000</v>
      </c>
      <c r="H11" s="9">
        <f>IF(COUNT(E11,G11)&lt;2,"",E11/G11)</f>
        <v>0.45</v>
      </c>
      <c r="I11" s="3" t="s">
        <v>47</v>
      </c>
      <c r="J11" s="3" t="s">
        <v>37</v>
      </c>
      <c r="K11" s="3" t="s">
        <v>48</v>
      </c>
    </row>
    <row r="12" ht="48" customHeight="1" spans="1:11" x14ac:dyDescent="0.25">
      <c r="A12" s="6">
        <v>4</v>
      </c>
      <c r="B12" s="10"/>
      <c r="C12" s="10"/>
      <c r="D12" s="10"/>
      <c r="E12" s="11"/>
      <c r="F12" s="10"/>
      <c r="G12" s="12"/>
      <c r="H12" s="9" t="str">
        <f>IF(COUNT(E12,G12)&lt;2,"",E12/G12)</f>
        <v/>
      </c>
      <c r="I12" s="10"/>
      <c r="J12" s="10"/>
      <c r="K12" s="10"/>
    </row>
    <row r="13" ht="48" customHeight="1" spans="1:11" x14ac:dyDescent="0.25">
      <c r="A13" s="6">
        <v>5</v>
      </c>
      <c r="B13" s="10"/>
      <c r="C13" s="10"/>
      <c r="D13" s="10"/>
      <c r="E13" s="11"/>
      <c r="F13" s="10"/>
      <c r="G13" s="12"/>
      <c r="H13" s="9" t="str">
        <f>IF(COUNT(E13,G13)&lt;2,"",E13/G13)</f>
        <v/>
      </c>
      <c r="I13" s="10"/>
      <c r="J13" s="10"/>
      <c r="K13" s="10"/>
    </row>
    <row r="14" ht="48" customHeight="1" spans="1:11" x14ac:dyDescent="0.25">
      <c r="A14" s="6">
        <v>6</v>
      </c>
      <c r="B14" s="10"/>
      <c r="C14" s="10"/>
      <c r="D14" s="10"/>
      <c r="E14" s="11"/>
      <c r="F14" s="10"/>
      <c r="G14" s="12"/>
      <c r="H14" s="9" t="str">
        <f>IF(COUNT(E14,G14)&lt;2,"",E14/G14)</f>
        <v/>
      </c>
      <c r="I14" s="10"/>
      <c r="J14" s="10"/>
      <c r="K14" s="10"/>
    </row>
    <row r="15" ht="48" customHeight="1" spans="1:11" x14ac:dyDescent="0.25">
      <c r="A15" s="6">
        <v>7</v>
      </c>
      <c r="B15" s="10"/>
      <c r="C15" s="10"/>
      <c r="D15" s="10"/>
      <c r="E15" s="11"/>
      <c r="F15" s="10"/>
      <c r="G15" s="12"/>
      <c r="H15" s="9" t="str">
        <f>IF(COUNT(E15,G15)&lt;2,"",E15/G15)</f>
        <v/>
      </c>
      <c r="I15" s="10"/>
      <c r="J15" s="10"/>
      <c r="K15" s="10"/>
    </row>
    <row r="16" ht="48" customHeight="1" spans="1:11" x14ac:dyDescent="0.25">
      <c r="A16" s="6">
        <v>8</v>
      </c>
      <c r="B16" s="10"/>
      <c r="C16" s="10"/>
      <c r="D16" s="10"/>
      <c r="E16" s="11"/>
      <c r="F16" s="10"/>
      <c r="G16" s="12"/>
      <c r="H16" s="9" t="str">
        <f>IF(COUNT(E16,G16)&lt;2,"",E16/G16)</f>
        <v/>
      </c>
      <c r="I16" s="10"/>
      <c r="J16" s="10"/>
      <c r="K16" s="10"/>
    </row>
    <row r="17" ht="48" customHeight="1" spans="1:11" x14ac:dyDescent="0.25">
      <c r="A17" s="6">
        <v>9</v>
      </c>
      <c r="B17" s="10"/>
      <c r="C17" s="10"/>
      <c r="D17" s="10"/>
      <c r="E17" s="11"/>
      <c r="F17" s="10"/>
      <c r="G17" s="12"/>
      <c r="H17" s="9" t="str">
        <f>IF(COUNT(E17,G17)&lt;2,"",E17/G17)</f>
        <v/>
      </c>
      <c r="I17" s="10"/>
      <c r="J17" s="10"/>
      <c r="K17" s="10"/>
    </row>
    <row r="18" ht="48" customHeight="1" spans="1:11" x14ac:dyDescent="0.25">
      <c r="A18" s="6">
        <v>10</v>
      </c>
      <c r="B18" s="10"/>
      <c r="C18" s="10"/>
      <c r="D18" s="10"/>
      <c r="E18" s="11"/>
      <c r="F18" s="10"/>
      <c r="G18" s="12"/>
      <c r="H18" s="9" t="str">
        <f>IF(COUNT(E18,G18)&lt;2,"",E18/G18)</f>
        <v/>
      </c>
      <c r="I18" s="10"/>
      <c r="J18" s="10"/>
      <c r="K18" s="10"/>
    </row>
    <row r="20" ht="35" customHeight="1" spans="1:11" x14ac:dyDescent="0.25">
      <c r="A20" s="2" t="s">
        <v>49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2" ht="35" customHeight="1" spans="1:11" x14ac:dyDescent="0.25">
      <c r="A22" s="2" t="s">
        <v>50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4" ht="42" customHeight="1" spans="1:5" x14ac:dyDescent="0.25">
      <c r="A24" s="5" t="s">
        <v>21</v>
      </c>
      <c r="B24" s="5" t="s">
        <v>51</v>
      </c>
      <c r="C24" s="5" t="s">
        <v>52</v>
      </c>
      <c r="D24" s="5" t="s">
        <v>53</v>
      </c>
      <c r="E24" s="5" t="s">
        <v>54</v>
      </c>
    </row>
    <row r="25" ht="40" customHeight="1" spans="1:5" x14ac:dyDescent="0.25">
      <c r="A25" s="6">
        <v>1</v>
      </c>
      <c r="B25" s="10"/>
      <c r="C25" s="10"/>
      <c r="D25" s="10"/>
      <c r="E25" s="10"/>
    </row>
    <row r="26" ht="40" customHeight="1" spans="1:5" x14ac:dyDescent="0.25">
      <c r="A26" s="6">
        <v>2</v>
      </c>
      <c r="B26" s="10"/>
      <c r="C26" s="10"/>
      <c r="D26" s="10"/>
      <c r="E26" s="10"/>
    </row>
    <row r="27" ht="40" customHeight="1" spans="1:5" x14ac:dyDescent="0.25">
      <c r="A27" s="6">
        <v>3</v>
      </c>
      <c r="B27" s="10"/>
      <c r="C27" s="10"/>
      <c r="D27" s="10"/>
      <c r="E27" s="10"/>
    </row>
    <row r="29" ht="35" customHeight="1" spans="1:11" x14ac:dyDescent="0.25">
      <c r="A29" s="2" t="s">
        <v>55</v>
      </c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autoFilter ref="A8:K18"/>
  <mergeCells count="9">
    <mergeCell ref="A2:K2"/>
    <mergeCell ref="A3:K3"/>
    <mergeCell ref="C4:K4"/>
    <mergeCell ref="C5:K5"/>
    <mergeCell ref="E6:G6"/>
    <mergeCell ref="I6:K6"/>
    <mergeCell ref="A20:K20"/>
    <mergeCell ref="A22:K22"/>
    <mergeCell ref="A29:K29"/>
  </mergeCells>
  <dataValidations count="4">
    <dataValidation type="decimal" operator="greaterThanOrEqual" allowBlank="1" showErrorMessage="1" errorTitle="Проверьте число" error="Длина не может быть отрицательной." sqref="E10:E18">
      <formula1>0</formula1>
    </dataValidation>
    <dataValidation type="decimal" operator="greaterThanOrEqual" allowBlank="1" showErrorMessage="1" errorTitle="Проверьте число" error="Длина не может быть отрицательной." sqref="E9:E18">
      <formula1>0</formula1>
    </dataValidation>
    <dataValidation type="decimal" operator="greaterThan" allowBlank="1" showErrorMessage="1" errorTitle="Проверьте число" error="Делитель должен быть больше нуля." sqref="G10:G18">
      <formula1>0</formula1>
    </dataValidation>
    <dataValidation type="decimal" operator="greaterThan" allowBlank="1" showErrorMessage="1" errorTitle="Проверьте число" error="Делитель должен быть больше нуля." sqref="G9:G18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Демонтаж кабеля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9"/>
  <sheetViews>
    <sheetView workbookViewId="0" showGridLines="0">
      <pane xSplit="2" ySplit="8" topLeftCell="C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1" customWidth="1"/>
    <col min="3" max="3" width="25" customWidth="1"/>
    <col min="4" max="4" width="21" customWidth="1"/>
    <col min="5" max="5" width="12" customWidth="1"/>
    <col min="6" max="6" width="13" customWidth="1"/>
    <col min="7" max="7" width="12" customWidth="1"/>
    <col min="8" max="8" width="14" customWidth="1"/>
    <col min="9" max="9" width="19" customWidth="1"/>
    <col min="10" max="10" width="17" customWidth="1"/>
    <col min="11" max="11" width="30" customWidth="1"/>
  </cols>
  <sheetData>
    <row r="2" ht="27" customHeight="1" spans="1:11" x14ac:dyDescent="0.25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5" customHeight="1" spans="1:11" x14ac:dyDescent="0.25">
      <c r="A3" s="2" t="s">
        <v>57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x14ac:dyDescent="0.25">
      <c r="B4" s="2" t="s">
        <v>15</v>
      </c>
      <c r="C4" s="3" t="s">
        <v>16</v>
      </c>
      <c r="D4" s="3"/>
      <c r="E4" s="3"/>
      <c r="F4" s="3"/>
      <c r="G4" s="3"/>
      <c r="H4" s="3"/>
      <c r="I4" s="3"/>
      <c r="J4" s="3"/>
      <c r="K4" s="3"/>
    </row>
    <row r="5" spans="2:11" x14ac:dyDescent="0.25"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</row>
    <row r="6" spans="2:11" x14ac:dyDescent="0.25">
      <c r="B6" s="2" t="s">
        <v>18</v>
      </c>
      <c r="C6" s="4">
        <v>46302</v>
      </c>
      <c r="D6" s="2" t="s">
        <v>19</v>
      </c>
      <c r="E6" s="3"/>
      <c r="F6" s="3"/>
      <c r="G6" s="3"/>
      <c r="H6" s="2" t="s">
        <v>20</v>
      </c>
      <c r="I6" s="3"/>
      <c r="J6" s="3"/>
      <c r="K6" s="3"/>
    </row>
    <row r="8" ht="42" customHeight="1" spans="1:11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28</v>
      </c>
      <c r="I8" s="5" t="s">
        <v>29</v>
      </c>
      <c r="J8" s="5" t="s">
        <v>30</v>
      </c>
      <c r="K8" s="5" t="s">
        <v>31</v>
      </c>
    </row>
    <row r="9" ht="48" customHeight="1" spans="1:11" x14ac:dyDescent="0.25">
      <c r="A9" s="6">
        <v>1</v>
      </c>
      <c r="B9" s="3" t="s">
        <v>32</v>
      </c>
      <c r="C9" s="3" t="s">
        <v>33</v>
      </c>
      <c r="D9" s="3" t="s">
        <v>34</v>
      </c>
      <c r="E9" s="7">
        <v>240</v>
      </c>
      <c r="F9" s="3" t="s">
        <v>35</v>
      </c>
      <c r="G9" s="8">
        <v>100</v>
      </c>
      <c r="H9" s="9">
        <f>IF(COUNT(E9,G9)&lt;2,"",E9/G9)</f>
        <v>2.4</v>
      </c>
      <c r="I9" s="3" t="s">
        <v>36</v>
      </c>
      <c r="J9" s="3" t="s">
        <v>37</v>
      </c>
      <c r="K9" s="3" t="s">
        <v>38</v>
      </c>
    </row>
    <row r="10" ht="48" customHeight="1" spans="1:11" x14ac:dyDescent="0.25">
      <c r="A10" s="6">
        <v>2</v>
      </c>
      <c r="B10" s="3" t="s">
        <v>39</v>
      </c>
      <c r="C10" s="3" t="s">
        <v>40</v>
      </c>
      <c r="D10" s="3" t="s">
        <v>34</v>
      </c>
      <c r="E10" s="7">
        <v>120</v>
      </c>
      <c r="F10" s="3" t="s">
        <v>35</v>
      </c>
      <c r="G10" s="8">
        <v>100</v>
      </c>
      <c r="H10" s="9">
        <f>IF(COUNT(E10,G10)&lt;2,"",E10/G10)</f>
        <v>1.2</v>
      </c>
      <c r="I10" s="3" t="s">
        <v>41</v>
      </c>
      <c r="J10" s="3" t="s">
        <v>37</v>
      </c>
      <c r="K10" s="3" t="s">
        <v>42</v>
      </c>
    </row>
    <row r="11" ht="48" customHeight="1" spans="1:11" x14ac:dyDescent="0.25">
      <c r="A11" s="6">
        <v>3</v>
      </c>
      <c r="B11" s="3" t="s">
        <v>43</v>
      </c>
      <c r="C11" s="3" t="s">
        <v>44</v>
      </c>
      <c r="D11" s="3" t="s">
        <v>45</v>
      </c>
      <c r="E11" s="7">
        <v>450</v>
      </c>
      <c r="F11" s="3" t="s">
        <v>46</v>
      </c>
      <c r="G11" s="8">
        <v>1000</v>
      </c>
      <c r="H11" s="9">
        <f>IF(COUNT(E11,G11)&lt;2,"",E11/G11)</f>
        <v>0.45</v>
      </c>
      <c r="I11" s="3" t="s">
        <v>47</v>
      </c>
      <c r="J11" s="3" t="s">
        <v>37</v>
      </c>
      <c r="K11" s="3" t="s">
        <v>48</v>
      </c>
    </row>
    <row r="12" ht="48" customHeight="1" spans="1:11" x14ac:dyDescent="0.25">
      <c r="A12" s="6">
        <v>4</v>
      </c>
      <c r="B12" s="10"/>
      <c r="C12" s="10"/>
      <c r="D12" s="10"/>
      <c r="E12" s="11"/>
      <c r="F12" s="10"/>
      <c r="G12" s="12"/>
      <c r="H12" s="9" t="str">
        <f>IF(COUNT(E12,G12)&lt;2,"",E12/G12)</f>
        <v/>
      </c>
      <c r="I12" s="10"/>
      <c r="J12" s="10"/>
      <c r="K12" s="10"/>
    </row>
    <row r="13" ht="48" customHeight="1" spans="1:11" x14ac:dyDescent="0.25">
      <c r="A13" s="6">
        <v>5</v>
      </c>
      <c r="B13" s="10"/>
      <c r="C13" s="10"/>
      <c r="D13" s="10"/>
      <c r="E13" s="11"/>
      <c r="F13" s="10"/>
      <c r="G13" s="12"/>
      <c r="H13" s="9" t="str">
        <f>IF(COUNT(E13,G13)&lt;2,"",E13/G13)</f>
        <v/>
      </c>
      <c r="I13" s="10"/>
      <c r="J13" s="10"/>
      <c r="K13" s="10"/>
    </row>
    <row r="14" ht="48" customHeight="1" spans="1:11" x14ac:dyDescent="0.25">
      <c r="A14" s="6">
        <v>6</v>
      </c>
      <c r="B14" s="10"/>
      <c r="C14" s="10"/>
      <c r="D14" s="10"/>
      <c r="E14" s="11"/>
      <c r="F14" s="10"/>
      <c r="G14" s="12"/>
      <c r="H14" s="9" t="str">
        <f>IF(COUNT(E14,G14)&lt;2,"",E14/G14)</f>
        <v/>
      </c>
      <c r="I14" s="10"/>
      <c r="J14" s="10"/>
      <c r="K14" s="10"/>
    </row>
    <row r="15" ht="48" customHeight="1" spans="1:11" x14ac:dyDescent="0.25">
      <c r="A15" s="6">
        <v>7</v>
      </c>
      <c r="B15" s="10"/>
      <c r="C15" s="10"/>
      <c r="D15" s="10"/>
      <c r="E15" s="11"/>
      <c r="F15" s="10"/>
      <c r="G15" s="12"/>
      <c r="H15" s="9" t="str">
        <f>IF(COUNT(E15,G15)&lt;2,"",E15/G15)</f>
        <v/>
      </c>
      <c r="I15" s="10"/>
      <c r="J15" s="10"/>
      <c r="K15" s="10"/>
    </row>
    <row r="16" ht="48" customHeight="1" spans="1:11" x14ac:dyDescent="0.25">
      <c r="A16" s="6">
        <v>8</v>
      </c>
      <c r="B16" s="10"/>
      <c r="C16" s="10"/>
      <c r="D16" s="10"/>
      <c r="E16" s="11"/>
      <c r="F16" s="10"/>
      <c r="G16" s="12"/>
      <c r="H16" s="9" t="str">
        <f>IF(COUNT(E16,G16)&lt;2,"",E16/G16)</f>
        <v/>
      </c>
      <c r="I16" s="10"/>
      <c r="J16" s="10"/>
      <c r="K16" s="10"/>
    </row>
    <row r="17" ht="48" customHeight="1" spans="1:11" x14ac:dyDescent="0.25">
      <c r="A17" s="6">
        <v>9</v>
      </c>
      <c r="B17" s="10"/>
      <c r="C17" s="10"/>
      <c r="D17" s="10"/>
      <c r="E17" s="11"/>
      <c r="F17" s="10"/>
      <c r="G17" s="12"/>
      <c r="H17" s="9" t="str">
        <f>IF(COUNT(E17,G17)&lt;2,"",E17/G17)</f>
        <v/>
      </c>
      <c r="I17" s="10"/>
      <c r="J17" s="10"/>
      <c r="K17" s="10"/>
    </row>
    <row r="18" ht="48" customHeight="1" spans="1:11" x14ac:dyDescent="0.25">
      <c r="A18" s="6">
        <v>10</v>
      </c>
      <c r="B18" s="10"/>
      <c r="C18" s="10"/>
      <c r="D18" s="10"/>
      <c r="E18" s="11"/>
      <c r="F18" s="10"/>
      <c r="G18" s="12"/>
      <c r="H18" s="9" t="str">
        <f>IF(COUNT(E18,G18)&lt;2,"",E18/G18)</f>
        <v/>
      </c>
      <c r="I18" s="10"/>
      <c r="J18" s="10"/>
      <c r="K18" s="10"/>
    </row>
    <row r="20" ht="35" customHeight="1" spans="1:11" x14ac:dyDescent="0.25">
      <c r="A20" s="2" t="s">
        <v>49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2" ht="35" customHeight="1" spans="1:11" x14ac:dyDescent="0.25">
      <c r="A22" s="2" t="s">
        <v>50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4" ht="42" customHeight="1" spans="1:5" x14ac:dyDescent="0.25">
      <c r="A24" s="5" t="s">
        <v>21</v>
      </c>
      <c r="B24" s="5" t="s">
        <v>51</v>
      </c>
      <c r="C24" s="5" t="s">
        <v>52</v>
      </c>
      <c r="D24" s="5" t="s">
        <v>53</v>
      </c>
      <c r="E24" s="5" t="s">
        <v>54</v>
      </c>
    </row>
    <row r="25" ht="40" customHeight="1" spans="1:5" x14ac:dyDescent="0.25">
      <c r="A25" s="6">
        <v>1</v>
      </c>
      <c r="B25" s="10"/>
      <c r="C25" s="10"/>
      <c r="D25" s="10"/>
      <c r="E25" s="10"/>
    </row>
    <row r="26" ht="40" customHeight="1" spans="1:5" x14ac:dyDescent="0.25">
      <c r="A26" s="6">
        <v>2</v>
      </c>
      <c r="B26" s="10"/>
      <c r="C26" s="10"/>
      <c r="D26" s="10"/>
      <c r="E26" s="10"/>
    </row>
    <row r="27" ht="40" customHeight="1" spans="1:5" x14ac:dyDescent="0.25">
      <c r="A27" s="6">
        <v>3</v>
      </c>
      <c r="B27" s="10"/>
      <c r="C27" s="10"/>
      <c r="D27" s="10"/>
      <c r="E27" s="10"/>
    </row>
    <row r="29" ht="35" customHeight="1" spans="1:11" x14ac:dyDescent="0.25">
      <c r="A29" s="2" t="s">
        <v>55</v>
      </c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autoFilter ref="A8:K18"/>
  <mergeCells count="9">
    <mergeCell ref="A2:K2"/>
    <mergeCell ref="A3:K3"/>
    <mergeCell ref="C4:K4"/>
    <mergeCell ref="C5:K5"/>
    <mergeCell ref="E6:G6"/>
    <mergeCell ref="I6:K6"/>
    <mergeCell ref="A20:K20"/>
    <mergeCell ref="A22:K22"/>
    <mergeCell ref="A29:K29"/>
  </mergeCells>
  <dataValidations count="4">
    <dataValidation type="decimal" operator="greaterThanOrEqual" allowBlank="1" showErrorMessage="1" errorTitle="Проверьте число" error="Длина не может быть отрицательной." sqref="E10:E18">
      <formula1>0</formula1>
    </dataValidation>
    <dataValidation type="decimal" operator="greaterThanOrEqual" allowBlank="1" showErrorMessage="1" errorTitle="Проверьте число" error="Длина не может быть отрицательной." sqref="E9:E18">
      <formula1>0</formula1>
    </dataValidation>
    <dataValidation type="decimal" operator="greaterThan" allowBlank="1" showErrorMessage="1" errorTitle="Проверьте число" error="Делитель должен быть больше нуля." sqref="G10:G18">
      <formula1>0</formula1>
    </dataValidation>
    <dataValidation type="decimal" operator="greaterThan" allowBlank="1" showErrorMessage="1" errorTitle="Проверьте число" error="Делитель должен быть больше нуля." sqref="G9:G18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Демонтаж кабеля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37" customWidth="1"/>
    <col min="3" max="5" width="20" customWidth="1"/>
    <col min="6" max="6" width="21" customWidth="1"/>
    <col min="7" max="7" width="23" customWidth="1"/>
    <col min="8" max="8" width="35" customWidth="1"/>
  </cols>
  <sheetData>
    <row r="2" ht="27" customHeight="1" spans="1:8" x14ac:dyDescent="0.25">
      <c r="A2" s="1" t="s">
        <v>58</v>
      </c>
      <c r="B2" s="1"/>
      <c r="C2" s="1"/>
      <c r="D2" s="1"/>
      <c r="E2" s="1"/>
      <c r="F2" s="1"/>
      <c r="G2" s="1"/>
      <c r="H2" s="1"/>
    </row>
    <row r="3" ht="35" customHeight="1" spans="1:8" x14ac:dyDescent="0.25">
      <c r="A3" s="2" t="s">
        <v>59</v>
      </c>
      <c r="B3" s="2"/>
      <c r="C3" s="2"/>
      <c r="D3" s="2"/>
      <c r="E3" s="2"/>
      <c r="F3" s="2"/>
      <c r="G3" s="2"/>
      <c r="H3" s="2"/>
    </row>
    <row r="5" ht="42" customHeight="1" spans="1:4" x14ac:dyDescent="0.25">
      <c r="A5" s="5" t="s">
        <v>29</v>
      </c>
      <c r="B5" s="5" t="s">
        <v>60</v>
      </c>
      <c r="C5" s="5" t="s">
        <v>61</v>
      </c>
      <c r="D5" s="5" t="s">
        <v>62</v>
      </c>
    </row>
    <row r="6" ht="26" customHeight="1" spans="1:4" x14ac:dyDescent="0.25">
      <c r="A6" s="2" t="s">
        <v>36</v>
      </c>
      <c r="B6" s="6">
        <v>9.64</v>
      </c>
      <c r="C6" s="6">
        <v>0.01</v>
      </c>
      <c r="D6" s="2" t="s">
        <v>35</v>
      </c>
    </row>
    <row r="7" ht="26" customHeight="1" spans="1:4" x14ac:dyDescent="0.25">
      <c r="A7" s="2" t="s">
        <v>41</v>
      </c>
      <c r="B7" s="6">
        <v>2.54</v>
      </c>
      <c r="C7" s="6">
        <v>0</v>
      </c>
      <c r="D7" s="2" t="s">
        <v>35</v>
      </c>
    </row>
    <row r="8" ht="26" customHeight="1" spans="1:4" x14ac:dyDescent="0.25">
      <c r="A8" s="2" t="s">
        <v>47</v>
      </c>
      <c r="B8" s="6">
        <v>69</v>
      </c>
      <c r="C8" s="6">
        <v>15.66</v>
      </c>
      <c r="D8" s="2" t="s">
        <v>46</v>
      </c>
    </row>
    <row r="11" ht="42" customHeight="1" spans="1:8" x14ac:dyDescent="0.25">
      <c r="A11" s="5" t="s">
        <v>63</v>
      </c>
      <c r="B11" s="5" t="s">
        <v>64</v>
      </c>
      <c r="C11" s="5" t="s">
        <v>65</v>
      </c>
      <c r="D11" s="5" t="s">
        <v>66</v>
      </c>
      <c r="E11" s="5" t="s">
        <v>67</v>
      </c>
      <c r="F11" s="5" t="s">
        <v>68</v>
      </c>
      <c r="G11" s="5" t="s">
        <v>69</v>
      </c>
      <c r="H11" s="5" t="s">
        <v>70</v>
      </c>
    </row>
    <row r="12" ht="32" customHeight="1" spans="1:8" x14ac:dyDescent="0.25">
      <c r="A12" s="6">
        <v>1</v>
      </c>
      <c r="B12" s="9" t="str">
        <f>IF('ВОР'!I9="","",'ВОР'!I9)</f>
        <v>67-01-003-01</v>
      </c>
      <c r="C12" s="9">
        <f>IF(ISNUMBER('ВОР'!H9),'ВОР'!H9,"")</f>
        <v>2.4</v>
      </c>
      <c r="D12" s="9">
        <f>IF(B12="","",VLOOKUP(B12,$A$6:$D$8,2,FALSE))</f>
        <v>9.64</v>
      </c>
      <c r="E12" s="9">
        <f>IF(COUNT(C12,D12)&lt;2,"",C12*D12)</f>
        <v>23.136</v>
      </c>
      <c r="F12" s="9">
        <f>IF(B12="","",VLOOKUP(B12,$A$6:$D$8,3,FALSE))</f>
        <v>0.01</v>
      </c>
      <c r="G12" s="9">
        <f>IF(COUNT(C12,F12)&lt;2,"",C12*F12)</f>
        <v>0.024</v>
      </c>
      <c r="H12" s="9" t="str">
        <f>IF(COUNT('ВОР'!E9,'ВОР'!G9)&lt;2,"Данные не заполнены",IF(ABS('ВОР'!H9-'ВОР'!E9/'ВОР'!G9)&lt;0.0000001,"Совпадает","Проверьте количество"))</f>
        <v>Совпадает</v>
      </c>
    </row>
    <row r="13" ht="32" customHeight="1" spans="1:8" x14ac:dyDescent="0.25">
      <c r="A13" s="6">
        <v>2</v>
      </c>
      <c r="B13" s="9" t="str">
        <f>IF('ВОР'!I10="","",'ВОР'!I10)</f>
        <v>67-01-001-01</v>
      </c>
      <c r="C13" s="9">
        <f>IF(ISNUMBER('ВОР'!H10),'ВОР'!H10,"")</f>
        <v>1.2</v>
      </c>
      <c r="D13" s="9">
        <f>IF(B13="","",VLOOKUP(B13,$A$6:$D$8,2,FALSE))</f>
        <v>2.54</v>
      </c>
      <c r="E13" s="9">
        <f>IF(COUNT(C13,D13)&lt;2,"",C13*D13)</f>
        <v>3.048</v>
      </c>
      <c r="F13" s="9">
        <f>IF(B13="","",VLOOKUP(B13,$A$6:$D$8,3,FALSE))</f>
        <v>0</v>
      </c>
      <c r="G13" s="9">
        <f>IF(COUNT(C13,F13)&lt;2,"",C13*F13)</f>
        <v>0</v>
      </c>
      <c r="H13" s="9" t="str">
        <f>IF(COUNT('ВОР'!E10,'ВОР'!G10)&lt;2,"Данные не заполнены",IF(ABS('ВОР'!H10-'ВОР'!E10/'ВОР'!G10)&lt;0.0000001,"Совпадает","Проверьте количество"))</f>
        <v>Совпадает</v>
      </c>
    </row>
    <row r="14" ht="32" customHeight="1" spans="1:8" x14ac:dyDescent="0.25">
      <c r="A14" s="6">
        <v>3</v>
      </c>
      <c r="B14" s="9" t="str">
        <f>IF('ВОР'!I11="","",'ВОР'!I11)</f>
        <v>10-06-033-25</v>
      </c>
      <c r="C14" s="9">
        <f>IF(ISNUMBER('ВОР'!H11),'ВОР'!H11,"")</f>
        <v>0.45</v>
      </c>
      <c r="D14" s="9">
        <f>IF(B14="","",VLOOKUP(B14,$A$6:$D$8,2,FALSE))</f>
        <v>69</v>
      </c>
      <c r="E14" s="9">
        <f>IF(COUNT(C14,D14)&lt;2,"",C14*D14)</f>
        <v>31.05</v>
      </c>
      <c r="F14" s="9">
        <f>IF(B14="","",VLOOKUP(B14,$A$6:$D$8,3,FALSE))</f>
        <v>15.66</v>
      </c>
      <c r="G14" s="9">
        <f>IF(COUNT(C14,F14)&lt;2,"",C14*F14)</f>
        <v>7.047000000000001</v>
      </c>
      <c r="H14" s="9" t="str">
        <f>IF(COUNT('ВОР'!E11,'ВОР'!G11)&lt;2,"Данные не заполнены",IF(ABS('ВОР'!H11-'ВОР'!E11/'ВОР'!G11)&lt;0.0000001,"Совпадает","Проверьте количество"))</f>
        <v>Совпадает</v>
      </c>
    </row>
    <row r="15" ht="32" customHeight="1" spans="1:8" x14ac:dyDescent="0.25">
      <c r="A15" s="6">
        <v>4</v>
      </c>
      <c r="B15" s="9" t="str">
        <f>IF('ВОР'!I12="","",'ВОР'!I12)</f>
        <v/>
      </c>
      <c r="C15" s="9" t="str">
        <f>IF(ISNUMBER('ВОР'!H12),'ВОР'!H12,"")</f>
        <v/>
      </c>
      <c r="D15" s="9" t="str">
        <f>IF(B15="","",VLOOKUP(B15,$A$6:$D$8,2,FALSE))</f>
        <v/>
      </c>
      <c r="E15" s="9" t="str">
        <f>IF(COUNT(C15,D15)&lt;2,"",C15*D15)</f>
        <v/>
      </c>
      <c r="F15" s="9" t="str">
        <f>IF(B15="","",VLOOKUP(B15,$A$6:$D$8,3,FALSE))</f>
        <v/>
      </c>
      <c r="G15" s="9" t="str">
        <f>IF(COUNT(C15,F15)&lt;2,"",C15*F15)</f>
        <v/>
      </c>
      <c r="H15" s="9" t="str">
        <f>IF(COUNT('ВОР'!E12,'ВОР'!G12)&lt;2,"Данные не заполнены",IF(ABS('ВОР'!H12-'ВОР'!E12/'ВОР'!G12)&lt;0.0000001,"Совпадает","Проверьте количество"))</f>
        <v>Данные не заполнены</v>
      </c>
    </row>
    <row r="16" ht="32" customHeight="1" spans="1:8" x14ac:dyDescent="0.25">
      <c r="A16" s="6">
        <v>5</v>
      </c>
      <c r="B16" s="9" t="str">
        <f>IF('ВОР'!I13="","",'ВОР'!I13)</f>
        <v/>
      </c>
      <c r="C16" s="9" t="str">
        <f>IF(ISNUMBER('ВОР'!H13),'ВОР'!H13,"")</f>
        <v/>
      </c>
      <c r="D16" s="9" t="str">
        <f>IF(B16="","",VLOOKUP(B16,$A$6:$D$8,2,FALSE))</f>
        <v/>
      </c>
      <c r="E16" s="9" t="str">
        <f>IF(COUNT(C16,D16)&lt;2,"",C16*D16)</f>
        <v/>
      </c>
      <c r="F16" s="9" t="str">
        <f>IF(B16="","",VLOOKUP(B16,$A$6:$D$8,3,FALSE))</f>
        <v/>
      </c>
      <c r="G16" s="9" t="str">
        <f>IF(COUNT(C16,F16)&lt;2,"",C16*F16)</f>
        <v/>
      </c>
      <c r="H16" s="9" t="str">
        <f>IF(COUNT('ВОР'!E13,'ВОР'!G13)&lt;2,"Данные не заполнены",IF(ABS('ВОР'!H13-'ВОР'!E13/'ВОР'!G13)&lt;0.0000001,"Совпадает","Проверьте количество"))</f>
        <v>Данные не заполнены</v>
      </c>
    </row>
    <row r="17" ht="32" customHeight="1" spans="1:8" x14ac:dyDescent="0.25">
      <c r="A17" s="6">
        <v>6</v>
      </c>
      <c r="B17" s="9" t="str">
        <f>IF('ВОР'!I14="","",'ВОР'!I14)</f>
        <v/>
      </c>
      <c r="C17" s="9" t="str">
        <f>IF(ISNUMBER('ВОР'!H14),'ВОР'!H14,"")</f>
        <v/>
      </c>
      <c r="D17" s="9" t="str">
        <f>IF(B17="","",VLOOKUP(B17,$A$6:$D$8,2,FALSE))</f>
        <v/>
      </c>
      <c r="E17" s="9" t="str">
        <f>IF(COUNT(C17,D17)&lt;2,"",C17*D17)</f>
        <v/>
      </c>
      <c r="F17" s="9" t="str">
        <f>IF(B17="","",VLOOKUP(B17,$A$6:$D$8,3,FALSE))</f>
        <v/>
      </c>
      <c r="G17" s="9" t="str">
        <f>IF(COUNT(C17,F17)&lt;2,"",C17*F17)</f>
        <v/>
      </c>
      <c r="H17" s="9" t="str">
        <f>IF(COUNT('ВОР'!E14,'ВОР'!G14)&lt;2,"Данные не заполнены",IF(ABS('ВОР'!H14-'ВОР'!E14/'ВОР'!G14)&lt;0.0000001,"Совпадает","Проверьте количество"))</f>
        <v>Данные не заполнены</v>
      </c>
    </row>
    <row r="18" ht="32" customHeight="1" spans="1:8" x14ac:dyDescent="0.25">
      <c r="A18" s="6">
        <v>7</v>
      </c>
      <c r="B18" s="9" t="str">
        <f>IF('ВОР'!I15="","",'ВОР'!I15)</f>
        <v/>
      </c>
      <c r="C18" s="9" t="str">
        <f>IF(ISNUMBER('ВОР'!H15),'ВОР'!H15,"")</f>
        <v/>
      </c>
      <c r="D18" s="9" t="str">
        <f>IF(B18="","",VLOOKUP(B18,$A$6:$D$8,2,FALSE))</f>
        <v/>
      </c>
      <c r="E18" s="9" t="str">
        <f>IF(COUNT(C18,D18)&lt;2,"",C18*D18)</f>
        <v/>
      </c>
      <c r="F18" s="9" t="str">
        <f>IF(B18="","",VLOOKUP(B18,$A$6:$D$8,3,FALSE))</f>
        <v/>
      </c>
      <c r="G18" s="9" t="str">
        <f>IF(COUNT(C18,F18)&lt;2,"",C18*F18)</f>
        <v/>
      </c>
      <c r="H18" s="9" t="str">
        <f>IF(COUNT('ВОР'!E15,'ВОР'!G15)&lt;2,"Данные не заполнены",IF(ABS('ВОР'!H15-'ВОР'!E15/'ВОР'!G15)&lt;0.0000001,"Совпадает","Проверьте количество"))</f>
        <v>Данные не заполнены</v>
      </c>
    </row>
    <row r="19" ht="32" customHeight="1" spans="1:8" x14ac:dyDescent="0.25">
      <c r="A19" s="6">
        <v>8</v>
      </c>
      <c r="B19" s="9" t="str">
        <f>IF('ВОР'!I16="","",'ВОР'!I16)</f>
        <v/>
      </c>
      <c r="C19" s="9" t="str">
        <f>IF(ISNUMBER('ВОР'!H16),'ВОР'!H16,"")</f>
        <v/>
      </c>
      <c r="D19" s="9" t="str">
        <f>IF(B19="","",VLOOKUP(B19,$A$6:$D$8,2,FALSE))</f>
        <v/>
      </c>
      <c r="E19" s="9" t="str">
        <f>IF(COUNT(C19,D19)&lt;2,"",C19*D19)</f>
        <v/>
      </c>
      <c r="F19" s="9" t="str">
        <f>IF(B19="","",VLOOKUP(B19,$A$6:$D$8,3,FALSE))</f>
        <v/>
      </c>
      <c r="G19" s="9" t="str">
        <f>IF(COUNT(C19,F19)&lt;2,"",C19*F19)</f>
        <v/>
      </c>
      <c r="H19" s="9" t="str">
        <f>IF(COUNT('ВОР'!E16,'ВОР'!G16)&lt;2,"Данные не заполнены",IF(ABS('ВОР'!H16-'ВОР'!E16/'ВОР'!G16)&lt;0.0000001,"Совпадает","Проверьте количество"))</f>
        <v>Данные не заполнены</v>
      </c>
    </row>
    <row r="20" ht="32" customHeight="1" spans="1:8" x14ac:dyDescent="0.25">
      <c r="A20" s="6">
        <v>9</v>
      </c>
      <c r="B20" s="9" t="str">
        <f>IF('ВОР'!I17="","",'ВОР'!I17)</f>
        <v/>
      </c>
      <c r="C20" s="9" t="str">
        <f>IF(ISNUMBER('ВОР'!H17),'ВОР'!H17,"")</f>
        <v/>
      </c>
      <c r="D20" s="9" t="str">
        <f>IF(B20="","",VLOOKUP(B20,$A$6:$D$8,2,FALSE))</f>
        <v/>
      </c>
      <c r="E20" s="9" t="str">
        <f>IF(COUNT(C20,D20)&lt;2,"",C20*D20)</f>
        <v/>
      </c>
      <c r="F20" s="9" t="str">
        <f>IF(B20="","",VLOOKUP(B20,$A$6:$D$8,3,FALSE))</f>
        <v/>
      </c>
      <c r="G20" s="9" t="str">
        <f>IF(COUNT(C20,F20)&lt;2,"",C20*F20)</f>
        <v/>
      </c>
      <c r="H20" s="9" t="str">
        <f>IF(COUNT('ВОР'!E17,'ВОР'!G17)&lt;2,"Данные не заполнены",IF(ABS('ВОР'!H17-'ВОР'!E17/'ВОР'!G17)&lt;0.0000001,"Совпадает","Проверьте количество"))</f>
        <v>Данные не заполнены</v>
      </c>
    </row>
    <row r="21" ht="32" customHeight="1" spans="1:8" x14ac:dyDescent="0.25">
      <c r="A21" s="6">
        <v>10</v>
      </c>
      <c r="B21" s="9" t="str">
        <f>IF('ВОР'!I18="","",'ВОР'!I18)</f>
        <v/>
      </c>
      <c r="C21" s="9" t="str">
        <f>IF(ISNUMBER('ВОР'!H18),'ВОР'!H18,"")</f>
        <v/>
      </c>
      <c r="D21" s="9" t="str">
        <f>IF(B21="","",VLOOKUP(B21,$A$6:$D$8,2,FALSE))</f>
        <v/>
      </c>
      <c r="E21" s="9" t="str">
        <f>IF(COUNT(C21,D21)&lt;2,"",C21*D21)</f>
        <v/>
      </c>
      <c r="F21" s="9" t="str">
        <f>IF(B21="","",VLOOKUP(B21,$A$6:$D$8,3,FALSE))</f>
        <v/>
      </c>
      <c r="G21" s="9" t="str">
        <f>IF(COUNT(C21,F21)&lt;2,"",C21*F21)</f>
        <v/>
      </c>
      <c r="H21" s="9" t="str">
        <f>IF(COUNT('ВОР'!E18,'ВОР'!G18)&lt;2,"Данные не заполнены",IF(ABS('ВОР'!H18-'ВОР'!E18/'ВОР'!G18)&lt;0.0000001,"Совпадает","Проверьте количество"))</f>
        <v>Данные не заполнены</v>
      </c>
    </row>
    <row r="23" spans="1:5" x14ac:dyDescent="0.25">
      <c r="A23" s="2" t="s">
        <v>71</v>
      </c>
      <c r="B23" s="2"/>
      <c r="C23" s="2"/>
      <c r="D23" s="2"/>
      <c r="E23" s="13">
        <f>IF(COUNT(E12:E21)=0,"",SUM(E12:E21))</f>
        <v>57.233999999999995</v>
      </c>
    </row>
    <row r="25" ht="40" customHeight="1" spans="1:8" x14ac:dyDescent="0.25">
      <c r="A25" s="2" t="s">
        <v>72</v>
      </c>
      <c r="B25" s="2"/>
      <c r="C25" s="2"/>
      <c r="D25" s="2"/>
      <c r="E25" s="2"/>
      <c r="F25" s="2"/>
      <c r="G25" s="2"/>
      <c r="H25" s="2"/>
    </row>
    <row r="27" ht="40" customHeight="1" spans="1:8" x14ac:dyDescent="0.25">
      <c r="A27" s="2" t="s">
        <v>73</v>
      </c>
      <c r="B27" s="2"/>
      <c r="C27" s="2"/>
      <c r="D27" s="2"/>
      <c r="E27" s="2"/>
      <c r="F27" s="2"/>
      <c r="G27" s="2"/>
      <c r="H27" s="2"/>
    </row>
  </sheetData>
  <mergeCells count="5">
    <mergeCell ref="A2:H2"/>
    <mergeCell ref="A3:H3"/>
    <mergeCell ref="A23:D23"/>
    <mergeCell ref="A25:H25"/>
    <mergeCell ref="A27:H27"/>
  </mergeCells>
  <pageMargins left="0.25" right="0.25" top="0.35" bottom="0.35" header="0.15" footer="0.15"/>
  <pageSetup paperSize="8" orientation="landscape" horizontalDpi="4294967295" verticalDpi="4294967295" scale="100" fitToWidth="1" fitToHeight="0"/>
  <headerFooter>
    <oddFooter>Демонтаж кабеля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ВОР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2026-10-07T05:20:13Z</dcterms:created>
  <dcterms:modified xsi:type="dcterms:W3CDTF">2026-10-07T05:20:13Z</dcterms:modified>
</cp:coreProperties>
</file>