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 ресурсов" state="visible" r:id="rId6"/>
    <sheet sheetId="4" name="Проверка" state="visible" r:id="rId7"/>
  </sheets>
  <definedNames>
    <definedName name="_xlnm.Print_Area" localSheetId="0">'ВОР'!$A1:$K16</definedName>
    <definedName name="_xlnm.Print_Titles" localSheetId="0">'ВОР'!$1:$9</definedName>
    <definedName name="_xlnm.Print_Area" localSheetId="1">'Выбор нормы'!$A1:$J22</definedName>
    <definedName name="_xlnm.Print_Titles" localSheetId="1">'Выбор нормы'!$1:$9</definedName>
    <definedName name="_xlnm.Print_Area" localSheetId="2">'Расчёт ресурсов'!$A1:$H30</definedName>
    <definedName name="_xlnm.Print_Titles" localSheetId="2">'Расчёт ресурсов'!$1:$9</definedName>
    <definedName name="_xlnm.Print_Area" localSheetId="3">'Проверка'!$A1:$E24</definedName>
    <definedName name="_xlnm.Print_Titles" localSheetId="3">'Проверка'!$1:$9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F10" authorId="0">
      <text>
        <r>
          <t>Физический объём из ведомости; в образце условный объём 24 м³. Объём не определяется по чертежу этим файлом.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10" authorId="0">
      <text>
        <r>
          <t>ГЭСН 81-02-46-2022, таблица 46-04-001; https://www.i-tat.ru/file/filemanag/f63caacb370c321f733717856e8a29fb.pdf</t>
        </r>
      </text>
    </comment>
    <comment ref="D11" authorId="0">
      <text>
        <r>
          <t>ГЭСН 81-02-46-2022, таблица 46-04-001; https://www.i-tat.ru/file/filemanag/f63caacb370c321f733717856e8a29fb.pdf</t>
        </r>
      </text>
    </comment>
    <comment ref="D12" authorId="0">
      <text>
        <r>
          <t>ГЭСН 81-02-46-2022, таблица 46-04-001; https://www.i-tat.ru/file/filemanag/f63caacb370c321f733717856e8a29fb.pdf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0" authorId="0">
      <text>
        <r>
          <t>ГЭСН 81-02-46-2022, таблица 46-04-001; https://www.i-tat.ru/file/filemanag/f63caacb370c321f733717856e8a29fb.pdf</t>
        </r>
      </text>
    </comment>
    <comment ref="D11" authorId="0">
      <text>
        <r>
          <t>ГЭСН 81-02-46-2022, таблица 46-04-001; https://www.i-tat.ru/file/filemanag/f63caacb370c321f733717856e8a29fb.pdf</t>
        </r>
      </text>
    </comment>
    <comment ref="D12" authorId="0">
      <text>
        <r>
          <t>ГЭСН 81-02-46-2022, таблица 46-04-001; https://www.i-tat.ru/file/filemanag/f63caacb370c321f733717856e8a29fb.pdf</t>
        </r>
      </text>
    </comment>
    <comment ref="D13" authorId="0">
      <text>
        <r>
          <t>ГЭСН 81-02-46-2022, таблица 46-04-001; https://www.i-tat.ru/file/filemanag/f63caacb370c321f733717856e8a29fb.pdf</t>
        </r>
      </text>
    </comment>
    <comment ref="D14" authorId="0">
      <text>
        <r>
          <t>ГЭСН 81-02-46-2022, таблица 46-04-001; https://www.i-tat.ru/file/filemanag/f63caacb370c321f733717856e8a29fb.pdf</t>
        </r>
      </text>
    </comment>
    <comment ref="D15" authorId="0">
      <text>
        <r>
          <t>ГЭСН 81-02-46-2022, таблица 46-04-001; https://www.i-tat.ru/file/filemanag/f63caacb370c321f733717856e8a29fb.pdf</t>
        </r>
      </text>
    </comment>
    <comment ref="D16" authorId="0">
      <text>
        <r>
          <t>ГЭСН 81-02-46-2022, таблица 46-04-001; https://www.i-tat.ru/file/filemanag/f63caacb370c321f733717856e8a29fb.pdf</t>
        </r>
      </text>
    </comment>
    <comment ref="D23" authorId="0">
      <text>
        <r>
          <t>ФЕР 46-04-001-03, базисный уровень цен 2001 года.</t>
        </r>
      </text>
    </comment>
    <comment ref="D24" authorId="0">
      <text>
        <r>
          <t>ФЕР 46-04-001-03, базисный уровень цен 2001 года.</t>
        </r>
      </text>
    </comment>
    <comment ref="D25" authorId="0">
      <text>
        <r>
          <t>ФЕР 46-04-001-03, базисный уровень цен 2001 года.</t>
        </r>
      </text>
    </comment>
  </commentList>
</comments>
</file>

<file path=xl/sharedStrings.xml><?xml version="1.0" encoding="utf-8"?>
<sst xmlns="http://schemas.openxmlformats.org/spreadsheetml/2006/main" count="223" uniqueCount="118">
  <si>
    <t>Демонтаж фундамента: ВОР</t>
  </si>
  <si>
    <t>Бланк проверки отдельного фундамента. Не является обязательной или унифицированной формой.</t>
  </si>
  <si>
    <t xml:space="preserve">Объект: </t>
  </si>
  <si>
    <t xml:space="preserve">Основание / лист ВОР: </t>
  </si>
  <si>
    <t>Дата: ____________________</t>
  </si>
  <si>
    <t>Составил: должность ____________________ ФИО ____________________ подпись ____________________</t>
  </si>
  <si>
    <t>Проверил: должность ____________________ ФИО ____________________ подпись ____________________</t>
  </si>
  <si>
    <t>Жёлтые ячейки заполняют по документации; синий текст обозначает исходные числа. Чёрные и зелёные формулы пересчитываются при изменении объёма.</t>
  </si>
  <si>
    <t>№</t>
  </si>
  <si>
    <t>Конструкция</t>
  </si>
  <si>
    <t>Материал / армирование</t>
  </si>
  <si>
    <t>Способ разборки</t>
  </si>
  <si>
    <t>Сохранение сборных элементов</t>
  </si>
  <si>
    <t>Объём</t>
  </si>
  <si>
    <t>Ед. изм.</t>
  </si>
  <si>
    <t>Основание объёма</t>
  </si>
  <si>
    <t>Отдельные земляные работы</t>
  </si>
  <si>
    <t>Масса отходов, т</t>
  </si>
  <si>
    <t>Маршрут / расстояние</t>
  </si>
  <si>
    <t>Формат заполнения: отдельный железобетонный фундамент; пневматические отбойные молотки с резкой арматуры; объём в м³. Строка 10 связана с расчётом ресурсов.</t>
  </si>
  <si>
    <t>Дополнительные строки ВОР отражают другие работы. Их нормы и измерители подбирают отдельно; данные этих строк не суммируются с объёмом фундамента.</t>
  </si>
  <si>
    <t>Демонтаж фундамента: Выбор нормы</t>
  </si>
  <si>
    <t>База / редакция</t>
  </si>
  <si>
    <t>Шифр</t>
  </si>
  <si>
    <t>Точное наименование</t>
  </si>
  <si>
    <t>Измеритель, м³</t>
  </si>
  <si>
    <t>Количество по норме</t>
  </si>
  <si>
    <t>Состав / учтённые операции</t>
  </si>
  <si>
    <t>Обоснование / отдельные работы</t>
  </si>
  <si>
    <t>Источник проверки</t>
  </si>
  <si>
    <t>Выбран</t>
  </si>
  <si>
    <t>ГЭСН ФСНБ-2022</t>
  </si>
  <si>
    <t>46-04-001-01</t>
  </si>
  <si>
    <t>Разборка: бутовых фундаментов</t>
  </si>
  <si>
    <t>м³</t>
  </si>
  <si>
    <t>Разборка конструкций</t>
  </si>
  <si>
    <t>Пневматические отбойные молотки. Земля, погрузка и перевозка при наличии исходных данных учитываются отдельно.</t>
  </si>
  <si>
    <t>ГЭСН 81-02-46-2022, таблица 46-04-001; https://www.i-tat.ru/file/filemanag/f63caacb370c321f733717856e8a29fb.pdf</t>
  </si>
  <si>
    <t>46-04-001-02</t>
  </si>
  <si>
    <t>Разборка: бетонных фундаментов</t>
  </si>
  <si>
    <t>46-04-001-03</t>
  </si>
  <si>
    <t>Разборка: железобетонных фундаментов</t>
  </si>
  <si>
    <t>Разборка конструкций; резка арматуры</t>
  </si>
  <si>
    <t>Количество показано для сопоставления кандидатов; три варианта не начисляются одновременно. Ресурсный расчёт на следующем листе относится только к ГЭСН 46-04-001-03.</t>
  </si>
  <si>
    <t>46-04-003</t>
  </si>
  <si>
    <t>Конструкции объёмом более 1 м³, отбойные молотки</t>
  </si>
  <si>
    <t>Марка 100, 150, 200, 250 или 300; бетон или железобетон. Альтернатива, не добавка к той же разборке.</t>
  </si>
  <si>
    <t/>
  </si>
  <si>
    <t>46-09-005-01</t>
  </si>
  <si>
    <t>Разборка монолитных железобетонных конструкций гидромолотом</t>
  </si>
  <si>
    <t>Раздел реконструкции гидротехнических сооружений. Применимость к объекту требует обоснования.</t>
  </si>
  <si>
    <t>46-09-010-01</t>
  </si>
  <si>
    <t>Канатная алмазная резка</t>
  </si>
  <si>
    <t>Измеритель м² поверхности резки. Только отдельная операция; проверить область применения раздела.</t>
  </si>
  <si>
    <t>46-06-004-01</t>
  </si>
  <si>
    <t>Разборка бутовых фундаментов здания</t>
  </si>
  <si>
    <t>Измеритель 10 м² площади застройки. Проверить охват комплексной работы.</t>
  </si>
  <si>
    <t>Условный маршрут</t>
  </si>
  <si>
    <t>Не назначен</t>
  </si>
  <si>
    <t>Снятие ФБС без разрушения</t>
  </si>
  <si>
    <t>Сначала прямая норма. При её отсутствии пункты 83, 85, 86 Методики № 571/пр; масса, тип, глубина и крепления по документации.</t>
  </si>
  <si>
    <t>Приказ Минстроя России от 14.07.2022 № 571/пр, пункты 82, 83, 85, 86, 88; https://minjust.consultant.ru/documents/32257</t>
  </si>
  <si>
    <t>Принятая редакция нормативной базы / обоснование выбора: ______________________________________________________________</t>
  </si>
  <si>
    <t>Демонтаж фундамента: Расчёт ресурсов</t>
  </si>
  <si>
    <t>Код ресурса</t>
  </si>
  <si>
    <t>Элемент затрат</t>
  </si>
  <si>
    <t>На 1 м³</t>
  </si>
  <si>
    <t>На объём ВОР</t>
  </si>
  <si>
    <t>Источник / единицы</t>
  </si>
  <si>
    <t>Проверка</t>
  </si>
  <si>
    <t>1-100-35</t>
  </si>
  <si>
    <t>Труд рабочих, средний разряд 3,5</t>
  </si>
  <si>
    <t>чел.-ч</t>
  </si>
  <si>
    <t>Сверено с таблицей</t>
  </si>
  <si>
    <t>Труд машинистов</t>
  </si>
  <si>
    <t>91.18.01-508</t>
  </si>
  <si>
    <t>Компрессор передвижной</t>
  </si>
  <si>
    <t>маш.-ч</t>
  </si>
  <si>
    <t>91.21.10-002</t>
  </si>
  <si>
    <t>Пневматические отбойные молотки</t>
  </si>
  <si>
    <t>91.17.04-042</t>
  </si>
  <si>
    <t>Аппарат газовой сварки и резки</t>
  </si>
  <si>
    <t>01.3.02.08-0001</t>
  </si>
  <si>
    <t>Кислород технический</t>
  </si>
  <si>
    <t>01.3.02.03-0001</t>
  </si>
  <si>
    <t>Ацетилен технический</t>
  </si>
  <si>
    <t>Расходы в разных единицах не суммируются. Труд машинистов учитывают при расчёте ФОТ; его стоимость не прибавляют повторно поверх эксплуатации машин.</t>
  </si>
  <si>
    <t>При выборе другой нормы замените состав, расходы и измеритель. Этот лист не назначает норму автоматически по названию конструкции.</t>
  </si>
  <si>
    <t>Базисный контроль ФЕР ФСНБ-2020, 46-04-001-03. Уровень цен 2001 года.</t>
  </si>
  <si>
    <t>Составляющая</t>
  </si>
  <si>
    <t>Количество по расценке</t>
  </si>
  <si>
    <t>На объём</t>
  </si>
  <si>
    <t>Источник</t>
  </si>
  <si>
    <t>Оплата труда рабочих</t>
  </si>
  <si>
    <t>руб.</t>
  </si>
  <si>
    <t>ФЕР ФСНБ-2020, 46-04-001-03, базисный уровень цен 2001 года</t>
  </si>
  <si>
    <t>Эксплуатация машин</t>
  </si>
  <si>
    <t>Материалы</t>
  </si>
  <si>
    <t>Базисные прямые затраты позиции</t>
  </si>
  <si>
    <t>Контроль по базисным ПЗ на 1 м³</t>
  </si>
  <si>
    <t>Разница двух расчётов</t>
  </si>
  <si>
    <t>Для итога локальной сметы требуются метод, регион или ценовая зона, период, ФОТ, нормативы НР и СП, дополнительные работы и последующие начисления.</t>
  </si>
  <si>
    <t>Демонтаж фундамента: Проверка</t>
  </si>
  <si>
    <t>Что проверить</t>
  </si>
  <si>
    <t>Статус</t>
  </si>
  <si>
    <t>Документ / обоснование</t>
  </si>
  <si>
    <t>Проверил</t>
  </si>
  <si>
    <t>Материал и армирование</t>
  </si>
  <si>
    <t>Способ работы и область применения нормы</t>
  </si>
  <si>
    <t>Измеритель и физический объём</t>
  </si>
  <si>
    <t>Отсутствие повторной разборки объёма</t>
  </si>
  <si>
    <t>Отсутствие повторной резки арматуры</t>
  </si>
  <si>
    <t>Редакция базы и метод расчёта</t>
  </si>
  <si>
    <t>Масса отходов и маршрут перевозки</t>
  </si>
  <si>
    <t>Применимость нормы гидромолота</t>
  </si>
  <si>
    <t>ФБС: масса, крепления и снятие без разрушения</t>
  </si>
  <si>
    <t>Сумма базисных составляющих</t>
  </si>
  <si>
    <t>Подбор проверяет и утверждает сметчик. Формулы файла помогают проверить количество и арифметику; выбор нормы требует технического обоснования.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</si>
</sst>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FFFFFF"/>
      <sz val="10"/>
      <name val="Arial"/>
    </font>
    <font>
      <color rgb="FF0000FF"/>
      <sz val="10"/>
      <name val="Arial"/>
    </font>
    <font>
      <color rgb="FF008000"/>
      <sz val="10"/>
      <name val="Arial"/>
    </font>
    <font>
      <color rgb="FF222222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7F1E9"/>
      </patternFill>
    </fill>
    <fill>
      <patternFill patternType="solid">
        <fgColor rgb="FF513C2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0" xfId="0" applyFont="1" applyFill="1"/>
    <xf numFmtId="0" fontId="1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2" fontId="4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3" width="25" customWidth="1"/>
    <col min="4" max="4" width="35" customWidth="1"/>
    <col min="5" max="5" width="24" customWidth="1"/>
    <col min="6" max="7" width="12" customWidth="1"/>
    <col min="8" max="9" width="30" customWidth="1"/>
    <col min="10" max="10" width="20" customWidth="1"/>
    <col min="11" max="11" width="30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2" customHeight="1" spans="1:1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42" customHeight="1" spans="1:1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42" customHeight="1" spans="1:1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42" customHeight="1" spans="1:1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42" customHeight="1" spans="1:11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ht="42" customHeight="1" spans="1:1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ht="46" customHeight="1" spans="1:11" x14ac:dyDescent="0.25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" t="s">
        <v>17</v>
      </c>
      <c r="K9" s="3" t="s">
        <v>18</v>
      </c>
    </row>
    <row r="10" ht="85" customHeight="1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85" customHeight="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85" customHeight="1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85" customHeight="1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60" customHeight="1" x14ac:dyDescent="0.25"/>
    <row r="15" ht="60" customHeight="1" spans="1:11" x14ac:dyDescent="0.25">
      <c r="A15" s="5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60" customHeight="1" spans="1:11" x14ac:dyDescent="0.25">
      <c r="A16" s="5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10">
    <mergeCell ref="A1:K1"/>
    <mergeCell ref="A2:K2"/>
    <mergeCell ref="A3:K3"/>
    <mergeCell ref="A4:K4"/>
    <mergeCell ref="A5:K5"/>
    <mergeCell ref="A6:K6"/>
    <mergeCell ref="A7:K7"/>
    <mergeCell ref="A8:K8"/>
    <mergeCell ref="A15:K15"/>
    <mergeCell ref="A16:K16"/>
  </mergeCells>
  <dataValidations count="1">
    <dataValidation type="decimal" operator="greaterThan" allowBlank="1" showErrorMessage="1" error="Введите положительный объём." sqref="F10">
      <formula1>0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42" customWidth="1"/>
    <col min="4" max="4" width="16" customWidth="1"/>
    <col min="5" max="5" width="12" customWidth="1"/>
    <col min="6" max="6" width="22" customWidth="1"/>
    <col min="7" max="7" width="40" customWidth="1"/>
    <col min="8" max="8" width="46" customWidth="1"/>
    <col min="9" max="9" width="55" customWidth="1"/>
    <col min="10" max="10" width="12" customWidth="1"/>
  </cols>
  <sheetData>
    <row r="1" ht="30" customHeight="1" spans="1:10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2" customHeight="1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42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42" customHeight="1" spans="1:10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ht="42" customHeight="1" spans="1:10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</row>
    <row r="7" ht="42" customHeight="1" spans="1:10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</row>
    <row r="8" ht="42" customHeight="1" spans="1:10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</row>
    <row r="9" ht="46" customHeight="1" spans="1:10" x14ac:dyDescent="0.25">
      <c r="A9" s="3" t="s">
        <v>22</v>
      </c>
      <c r="B9" s="3" t="s">
        <v>23</v>
      </c>
      <c r="C9" s="3" t="s">
        <v>24</v>
      </c>
      <c r="D9" s="3" t="s">
        <v>25</v>
      </c>
      <c r="E9" s="3" t="s">
        <v>14</v>
      </c>
      <c r="F9" s="3" t="s">
        <v>26</v>
      </c>
      <c r="G9" s="3" t="s">
        <v>27</v>
      </c>
      <c r="H9" s="3" t="s">
        <v>28</v>
      </c>
      <c r="I9" s="3" t="s">
        <v>29</v>
      </c>
      <c r="J9" s="3" t="s">
        <v>30</v>
      </c>
    </row>
    <row r="10" ht="60" customHeight="1" spans="1:10" x14ac:dyDescent="0.25">
      <c r="A10" s="5" t="s">
        <v>31</v>
      </c>
      <c r="B10" s="5" t="s">
        <v>32</v>
      </c>
      <c r="C10" s="5" t="s">
        <v>33</v>
      </c>
      <c r="D10" s="5">
        <v>1</v>
      </c>
      <c r="E10" s="5" t="s">
        <v>34</v>
      </c>
      <c r="F10" s="6" t="str">
        <f>IF(COUNT('ВОР'!F10,D10)=2,'ВОР'!F10/D10,"")</f>
        <v/>
      </c>
      <c r="G10" s="5" t="s">
        <v>35</v>
      </c>
      <c r="H10" s="5" t="s">
        <v>36</v>
      </c>
      <c r="I10" s="5" t="s">
        <v>37</v>
      </c>
      <c r="J10" s="4"/>
    </row>
    <row r="11" ht="60" customHeight="1" spans="1:10" x14ac:dyDescent="0.25">
      <c r="A11" s="5" t="s">
        <v>31</v>
      </c>
      <c r="B11" s="5" t="s">
        <v>38</v>
      </c>
      <c r="C11" s="5" t="s">
        <v>39</v>
      </c>
      <c r="D11" s="5">
        <v>1</v>
      </c>
      <c r="E11" s="5" t="s">
        <v>34</v>
      </c>
      <c r="F11" s="6" t="str">
        <f>IF(COUNT('ВОР'!F10,D11)=2,'ВОР'!F10/D11,"")</f>
        <v/>
      </c>
      <c r="G11" s="5" t="s">
        <v>35</v>
      </c>
      <c r="H11" s="5" t="s">
        <v>36</v>
      </c>
      <c r="I11" s="5" t="s">
        <v>37</v>
      </c>
      <c r="J11" s="4"/>
    </row>
    <row r="12" ht="60" customHeight="1" spans="1:10" x14ac:dyDescent="0.25">
      <c r="A12" s="5" t="s">
        <v>31</v>
      </c>
      <c r="B12" s="5" t="s">
        <v>40</v>
      </c>
      <c r="C12" s="5" t="s">
        <v>41</v>
      </c>
      <c r="D12" s="5">
        <v>1</v>
      </c>
      <c r="E12" s="5" t="s">
        <v>34</v>
      </c>
      <c r="F12" s="6" t="str">
        <f>IF(COUNT('ВОР'!F10,D12)=2,'ВОР'!F10/D12,"")</f>
        <v/>
      </c>
      <c r="G12" s="5" t="s">
        <v>42</v>
      </c>
      <c r="H12" s="5" t="s">
        <v>36</v>
      </c>
      <c r="I12" s="5" t="s">
        <v>37</v>
      </c>
      <c r="J12" s="4"/>
    </row>
    <row r="13" ht="60" customHeight="1" x14ac:dyDescent="0.25"/>
    <row r="14" ht="60" customHeight="1" spans="1:10" x14ac:dyDescent="0.25">
      <c r="A14" s="5" t="s">
        <v>43</v>
      </c>
      <c r="B14" s="5"/>
      <c r="C14" s="5"/>
      <c r="D14" s="5"/>
      <c r="E14" s="5"/>
      <c r="F14" s="5"/>
      <c r="G14" s="5"/>
      <c r="H14" s="5"/>
      <c r="I14" s="5"/>
      <c r="J14" s="5"/>
    </row>
    <row r="15" ht="60" customHeight="1" x14ac:dyDescent="0.25"/>
    <row r="16" ht="60" customHeight="1" spans="1:10" x14ac:dyDescent="0.25">
      <c r="A16" s="5" t="s">
        <v>31</v>
      </c>
      <c r="B16" s="5" t="s">
        <v>44</v>
      </c>
      <c r="C16" s="5" t="s">
        <v>45</v>
      </c>
      <c r="H16" s="5" t="s">
        <v>46</v>
      </c>
      <c r="I16" s="5" t="s">
        <v>37</v>
      </c>
      <c r="J16" s="5" t="s">
        <v>47</v>
      </c>
    </row>
    <row r="17" ht="60" customHeight="1" spans="1:10" x14ac:dyDescent="0.25">
      <c r="A17" s="5" t="s">
        <v>31</v>
      </c>
      <c r="B17" s="5" t="s">
        <v>48</v>
      </c>
      <c r="C17" s="5" t="s">
        <v>49</v>
      </c>
      <c r="H17" s="5" t="s">
        <v>50</v>
      </c>
      <c r="I17" s="5" t="s">
        <v>37</v>
      </c>
      <c r="J17" s="5" t="s">
        <v>47</v>
      </c>
    </row>
    <row r="18" ht="60" customHeight="1" spans="1:10" x14ac:dyDescent="0.25">
      <c r="A18" s="5" t="s">
        <v>31</v>
      </c>
      <c r="B18" s="5" t="s">
        <v>51</v>
      </c>
      <c r="C18" s="5" t="s">
        <v>52</v>
      </c>
      <c r="H18" s="5" t="s">
        <v>53</v>
      </c>
      <c r="I18" s="5" t="s">
        <v>37</v>
      </c>
      <c r="J18" s="5" t="s">
        <v>47</v>
      </c>
    </row>
    <row r="19" ht="60" customHeight="1" spans="1:10" x14ac:dyDescent="0.25">
      <c r="A19" s="5" t="s">
        <v>31</v>
      </c>
      <c r="B19" s="5" t="s">
        <v>54</v>
      </c>
      <c r="C19" s="5" t="s">
        <v>55</v>
      </c>
      <c r="H19" s="5" t="s">
        <v>56</v>
      </c>
      <c r="I19" s="5" t="s">
        <v>37</v>
      </c>
      <c r="J19" s="5" t="s">
        <v>47</v>
      </c>
    </row>
    <row r="20" ht="60" customHeight="1" spans="1:10" x14ac:dyDescent="0.25">
      <c r="A20" s="5" t="s">
        <v>57</v>
      </c>
      <c r="B20" s="5" t="s">
        <v>58</v>
      </c>
      <c r="C20" s="5" t="s">
        <v>59</v>
      </c>
      <c r="H20" s="5" t="s">
        <v>60</v>
      </c>
      <c r="I20" s="5" t="s">
        <v>61</v>
      </c>
      <c r="J20" s="5" t="s">
        <v>47</v>
      </c>
    </row>
    <row r="21" ht="60" customHeight="1" x14ac:dyDescent="0.25"/>
    <row r="22" ht="60" customHeight="1" spans="1:10" x14ac:dyDescent="0.25">
      <c r="A22" s="5" t="s">
        <v>62</v>
      </c>
      <c r="B22" s="5"/>
      <c r="C22" s="5"/>
      <c r="D22" s="5"/>
      <c r="E22" s="5"/>
      <c r="F22" s="5"/>
      <c r="G22" s="5"/>
      <c r="H22" s="5"/>
      <c r="I22" s="5"/>
      <c r="J22" s="5"/>
    </row>
  </sheetData>
  <mergeCells count="10">
    <mergeCell ref="A1:J1"/>
    <mergeCell ref="A2:J2"/>
    <mergeCell ref="A3:J3"/>
    <mergeCell ref="A4:J4"/>
    <mergeCell ref="A5:J5"/>
    <mergeCell ref="A6:J6"/>
    <mergeCell ref="A7:J7"/>
    <mergeCell ref="A8:J8"/>
    <mergeCell ref="A14:J14"/>
    <mergeCell ref="A22:J22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44" customWidth="1"/>
    <col min="3" max="3" width="14" customWidth="1"/>
    <col min="4" max="4" width="15" customWidth="1"/>
    <col min="5" max="6" width="20" customWidth="1"/>
    <col min="7" max="7" width="60" customWidth="1"/>
    <col min="8" max="8" width="25" customWidth="1"/>
  </cols>
  <sheetData>
    <row r="1" ht="30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ht="42" customHeight="1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ht="42" customHeight="1" spans="1:8" x14ac:dyDescent="0.25">
      <c r="A6" s="2" t="s">
        <v>5</v>
      </c>
      <c r="B6" s="2"/>
      <c r="C6" s="2"/>
      <c r="D6" s="2"/>
      <c r="E6" s="2"/>
      <c r="F6" s="2"/>
      <c r="G6" s="2"/>
      <c r="H6" s="2"/>
    </row>
    <row r="7" ht="42" customHeight="1" spans="1:8" x14ac:dyDescent="0.25">
      <c r="A7" s="2" t="s">
        <v>6</v>
      </c>
      <c r="B7" s="2"/>
      <c r="C7" s="2"/>
      <c r="D7" s="2"/>
      <c r="E7" s="2"/>
      <c r="F7" s="2"/>
      <c r="G7" s="2"/>
      <c r="H7" s="2"/>
    </row>
    <row r="8" ht="42" customHeight="1" spans="1:8" x14ac:dyDescent="0.25">
      <c r="A8" s="2" t="s">
        <v>7</v>
      </c>
      <c r="B8" s="2"/>
      <c r="C8" s="2"/>
      <c r="D8" s="2"/>
      <c r="E8" s="2"/>
      <c r="F8" s="2"/>
      <c r="G8" s="2"/>
      <c r="H8" s="2"/>
    </row>
    <row r="9" ht="46" customHeight="1" spans="1:8" x14ac:dyDescent="0.25">
      <c r="A9" s="3" t="s">
        <v>64</v>
      </c>
      <c r="B9" s="3" t="s">
        <v>65</v>
      </c>
      <c r="C9" s="3" t="s">
        <v>14</v>
      </c>
      <c r="D9" s="3" t="s">
        <v>66</v>
      </c>
      <c r="E9" s="3" t="s">
        <v>26</v>
      </c>
      <c r="F9" s="3" t="s">
        <v>67</v>
      </c>
      <c r="G9" s="3" t="s">
        <v>68</v>
      </c>
      <c r="H9" s="3" t="s">
        <v>69</v>
      </c>
    </row>
    <row r="10" ht="60" customHeight="1" spans="1:8" x14ac:dyDescent="0.25">
      <c r="A10" s="5" t="s">
        <v>70</v>
      </c>
      <c r="B10" s="5" t="s">
        <v>71</v>
      </c>
      <c r="C10" s="5" t="s">
        <v>72</v>
      </c>
      <c r="D10" s="7">
        <v>13.32</v>
      </c>
      <c r="E10" s="6" t="str">
        <f>IF(COUNT('Выбор нормы'!F12)=1,'Выбор нормы'!F12,"")</f>
        <v/>
      </c>
      <c r="F10" s="8" t="str">
        <f>IF(COUNT(D10,E10)=2,D10*E10,"")</f>
        <v/>
      </c>
      <c r="G10" s="5" t="s">
        <v>37</v>
      </c>
      <c r="H10" s="5" t="s">
        <v>73</v>
      </c>
    </row>
    <row r="11" ht="60" customHeight="1" spans="1:8" x14ac:dyDescent="0.25">
      <c r="A11" s="5" t="s">
        <v>47</v>
      </c>
      <c r="B11" s="5" t="s">
        <v>74</v>
      </c>
      <c r="C11" s="5" t="s">
        <v>72</v>
      </c>
      <c r="D11" s="7">
        <v>5.63</v>
      </c>
      <c r="E11" s="6" t="str">
        <f>IF(COUNT('Выбор нормы'!F12)=1,'Выбор нормы'!F12,"")</f>
        <v/>
      </c>
      <c r="F11" s="8" t="str">
        <f>IF(COUNT(D11,E11)=2,D11*E11,"")</f>
        <v/>
      </c>
      <c r="G11" s="5" t="s">
        <v>37</v>
      </c>
      <c r="H11" s="5" t="s">
        <v>73</v>
      </c>
    </row>
    <row r="12" ht="60" customHeight="1" spans="1:8" x14ac:dyDescent="0.25">
      <c r="A12" s="5" t="s">
        <v>75</v>
      </c>
      <c r="B12" s="5" t="s">
        <v>76</v>
      </c>
      <c r="C12" s="5" t="s">
        <v>77</v>
      </c>
      <c r="D12" s="7">
        <v>5.63</v>
      </c>
      <c r="E12" s="6" t="str">
        <f>IF(COUNT('Выбор нормы'!F12)=1,'Выбор нормы'!F12,"")</f>
        <v/>
      </c>
      <c r="F12" s="8" t="str">
        <f>IF(COUNT(D12,E12)=2,D12*E12,"")</f>
        <v/>
      </c>
      <c r="G12" s="5" t="s">
        <v>37</v>
      </c>
      <c r="H12" s="5" t="s">
        <v>73</v>
      </c>
    </row>
    <row r="13" ht="60" customHeight="1" spans="1:8" x14ac:dyDescent="0.25">
      <c r="A13" s="5" t="s">
        <v>78</v>
      </c>
      <c r="B13" s="5" t="s">
        <v>79</v>
      </c>
      <c r="C13" s="5" t="s">
        <v>77</v>
      </c>
      <c r="D13" s="7">
        <v>11.26</v>
      </c>
      <c r="E13" s="6" t="str">
        <f>IF(COUNT('Выбор нормы'!F12)=1,'Выбор нормы'!F12,"")</f>
        <v/>
      </c>
      <c r="F13" s="8" t="str">
        <f>IF(COUNT(D13,E13)=2,D13*E13,"")</f>
        <v/>
      </c>
      <c r="G13" s="5" t="s">
        <v>37</v>
      </c>
      <c r="H13" s="5" t="s">
        <v>73</v>
      </c>
    </row>
    <row r="14" ht="60" customHeight="1" spans="1:8" x14ac:dyDescent="0.25">
      <c r="A14" s="5" t="s">
        <v>80</v>
      </c>
      <c r="B14" s="5" t="s">
        <v>81</v>
      </c>
      <c r="C14" s="5" t="s">
        <v>77</v>
      </c>
      <c r="D14" s="7">
        <v>2.44</v>
      </c>
      <c r="E14" s="6" t="str">
        <f>IF(COUNT('Выбор нормы'!F12)=1,'Выбор нормы'!F12,"")</f>
        <v/>
      </c>
      <c r="F14" s="8" t="str">
        <f>IF(COUNT(D14,E14)=2,D14*E14,"")</f>
        <v/>
      </c>
      <c r="G14" s="5" t="s">
        <v>37</v>
      </c>
      <c r="H14" s="5" t="s">
        <v>73</v>
      </c>
    </row>
    <row r="15" ht="60" customHeight="1" spans="1:8" x14ac:dyDescent="0.25">
      <c r="A15" s="5" t="s">
        <v>82</v>
      </c>
      <c r="B15" s="5" t="s">
        <v>83</v>
      </c>
      <c r="C15" s="5" t="s">
        <v>34</v>
      </c>
      <c r="D15" s="7">
        <v>2</v>
      </c>
      <c r="E15" s="6" t="str">
        <f>IF(COUNT('Выбор нормы'!F12)=1,'Выбор нормы'!F12,"")</f>
        <v/>
      </c>
      <c r="F15" s="8" t="str">
        <f>IF(COUNT(D15,E15)=2,D15*E15,"")</f>
        <v/>
      </c>
      <c r="G15" s="5" t="s">
        <v>37</v>
      </c>
      <c r="H15" s="5" t="s">
        <v>73</v>
      </c>
    </row>
    <row r="16" ht="60" customHeight="1" spans="1:8" x14ac:dyDescent="0.25">
      <c r="A16" s="5" t="s">
        <v>84</v>
      </c>
      <c r="B16" s="5" t="s">
        <v>85</v>
      </c>
      <c r="C16" s="5" t="s">
        <v>34</v>
      </c>
      <c r="D16" s="7">
        <v>0.26</v>
      </c>
      <c r="E16" s="6" t="str">
        <f>IF(COUNT('Выбор нормы'!F12)=1,'Выбор нормы'!F12,"")</f>
        <v/>
      </c>
      <c r="F16" s="8" t="str">
        <f>IF(COUNT(D16,E16)=2,D16*E16,"")</f>
        <v/>
      </c>
      <c r="G16" s="5" t="s">
        <v>37</v>
      </c>
      <c r="H16" s="5" t="s">
        <v>73</v>
      </c>
    </row>
    <row r="17" ht="60" customHeight="1" x14ac:dyDescent="0.25"/>
    <row r="18" ht="60" customHeight="1" spans="1:8" x14ac:dyDescent="0.25">
      <c r="A18" s="5" t="s">
        <v>86</v>
      </c>
      <c r="B18" s="5"/>
      <c r="C18" s="5"/>
      <c r="D18" s="5"/>
      <c r="E18" s="5"/>
      <c r="F18" s="5"/>
      <c r="G18" s="5"/>
      <c r="H18" s="5"/>
    </row>
    <row r="19" ht="60" customHeight="1" spans="1:8" x14ac:dyDescent="0.25">
      <c r="A19" s="5" t="s">
        <v>87</v>
      </c>
      <c r="B19" s="5"/>
      <c r="C19" s="5"/>
      <c r="D19" s="5"/>
      <c r="E19" s="5"/>
      <c r="F19" s="5"/>
      <c r="G19" s="5"/>
      <c r="H19" s="5"/>
    </row>
    <row r="20" ht="60" customHeight="1" x14ac:dyDescent="0.25"/>
    <row r="21" ht="60" customHeight="1" spans="1:8" x14ac:dyDescent="0.25">
      <c r="A21" s="5" t="s">
        <v>88</v>
      </c>
      <c r="B21" s="5"/>
      <c r="C21" s="5"/>
      <c r="D21" s="5"/>
      <c r="E21" s="5"/>
      <c r="F21" s="5"/>
      <c r="G21" s="5"/>
      <c r="H21" s="5"/>
    </row>
    <row r="22" ht="60" customHeight="1" spans="1:8" x14ac:dyDescent="0.25">
      <c r="A22" s="5" t="s">
        <v>47</v>
      </c>
      <c r="B22" s="5" t="s">
        <v>89</v>
      </c>
      <c r="C22" s="5" t="s">
        <v>14</v>
      </c>
      <c r="D22" s="5" t="s">
        <v>66</v>
      </c>
      <c r="E22" s="5" t="s">
        <v>90</v>
      </c>
      <c r="F22" s="5" t="s">
        <v>91</v>
      </c>
      <c r="G22" s="5" t="s">
        <v>92</v>
      </c>
      <c r="H22" s="5" t="s">
        <v>47</v>
      </c>
    </row>
    <row r="23" ht="60" customHeight="1" spans="1:8" x14ac:dyDescent="0.25">
      <c r="A23" s="5" t="s">
        <v>47</v>
      </c>
      <c r="B23" s="5" t="s">
        <v>93</v>
      </c>
      <c r="C23" s="5" t="s">
        <v>94</v>
      </c>
      <c r="D23" s="5">
        <v>120.81</v>
      </c>
      <c r="E23" s="6" t="str">
        <f>IF(COUNT('Выбор нормы'!F12)=1,'Выбор нормы'!F12,"")</f>
        <v/>
      </c>
      <c r="F23" s="8" t="str">
        <f>IF(COUNT(D23,E23)=2,D23*E23,"")</f>
        <v/>
      </c>
      <c r="G23" s="5" t="s">
        <v>95</v>
      </c>
      <c r="H23" s="5" t="s">
        <v>47</v>
      </c>
    </row>
    <row r="24" ht="60" customHeight="1" spans="1:8" x14ac:dyDescent="0.25">
      <c r="A24" s="5" t="s">
        <v>47</v>
      </c>
      <c r="B24" s="5" t="s">
        <v>96</v>
      </c>
      <c r="C24" s="5" t="s">
        <v>94</v>
      </c>
      <c r="D24" s="5">
        <v>294.96</v>
      </c>
      <c r="E24" s="6" t="str">
        <f>IF(COUNT('Выбор нормы'!F12)=1,'Выбор нормы'!F12,"")</f>
        <v/>
      </c>
      <c r="F24" s="8" t="str">
        <f>IF(COUNT(D24,E24)=2,D24*E24,"")</f>
        <v/>
      </c>
      <c r="G24" s="5" t="s">
        <v>95</v>
      </c>
      <c r="H24" s="5" t="s">
        <v>47</v>
      </c>
    </row>
    <row r="25" ht="60" customHeight="1" spans="1:8" x14ac:dyDescent="0.25">
      <c r="A25" s="5" t="s">
        <v>47</v>
      </c>
      <c r="B25" s="5" t="s">
        <v>97</v>
      </c>
      <c r="C25" s="5" t="s">
        <v>94</v>
      </c>
      <c r="D25" s="5">
        <v>22.45</v>
      </c>
      <c r="E25" s="6" t="str">
        <f>IF(COUNT('Выбор нормы'!F12)=1,'Выбор нормы'!F12,"")</f>
        <v/>
      </c>
      <c r="F25" s="8" t="str">
        <f>IF(COUNT(D25,E25)=2,D25*E25,"")</f>
        <v/>
      </c>
      <c r="G25" s="5" t="s">
        <v>95</v>
      </c>
      <c r="H25" s="5" t="s">
        <v>47</v>
      </c>
    </row>
    <row r="26" ht="60" customHeight="1" spans="2:6" x14ac:dyDescent="0.25">
      <c r="B26" s="5" t="s">
        <v>98</v>
      </c>
      <c r="C26" s="5" t="s">
        <v>94</v>
      </c>
      <c r="F26" s="8" t="str">
        <f>IF(COUNT(F23:F25)=3,SUM(F23:F25),"")</f>
        <v/>
      </c>
    </row>
    <row r="27" ht="60" customHeight="1" spans="2:6" x14ac:dyDescent="0.25">
      <c r="B27" s="5" t="s">
        <v>99</v>
      </c>
      <c r="C27" s="5" t="s">
        <v>94</v>
      </c>
      <c r="D27" s="5">
        <v>438.22</v>
      </c>
      <c r="F27" s="6" t="str">
        <f>IF(COUNT('Выбор нормы'!F12)=1,D27*'Выбор нормы'!F12,"")</f>
        <v/>
      </c>
    </row>
    <row r="28" ht="60" customHeight="1" spans="2:6" x14ac:dyDescent="0.25">
      <c r="B28" s="5" t="s">
        <v>100</v>
      </c>
      <c r="C28" s="5" t="s">
        <v>94</v>
      </c>
      <c r="F28" s="8" t="str">
        <f>IF(COUNT(F26:F27)=2,ROUND(F26-F27,2),"")</f>
        <v/>
      </c>
    </row>
    <row r="29" ht="60" customHeight="1" x14ac:dyDescent="0.25"/>
    <row r="30" ht="60" customHeight="1" spans="1:8" x14ac:dyDescent="0.25">
      <c r="A30" s="5" t="s">
        <v>101</v>
      </c>
      <c r="B30" s="5"/>
      <c r="C30" s="5"/>
      <c r="D30" s="5"/>
      <c r="E30" s="5"/>
      <c r="F30" s="5"/>
      <c r="G30" s="5"/>
      <c r="H30" s="5"/>
    </row>
  </sheetData>
  <mergeCells count="12">
    <mergeCell ref="A1:H1"/>
    <mergeCell ref="A2:H2"/>
    <mergeCell ref="A3:H3"/>
    <mergeCell ref="A4:H4"/>
    <mergeCell ref="A5:H5"/>
    <mergeCell ref="A6:H6"/>
    <mergeCell ref="A7:H7"/>
    <mergeCell ref="A8:H8"/>
    <mergeCell ref="A18:H18"/>
    <mergeCell ref="A19:H19"/>
    <mergeCell ref="A21:H21"/>
    <mergeCell ref="A30:H30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70" customWidth="1"/>
    <col min="3" max="3" width="22" customWidth="1"/>
    <col min="4" max="4" width="65" customWidth="1"/>
    <col min="5" max="5" width="35" customWidth="1"/>
  </cols>
  <sheetData>
    <row r="1" ht="30" customHeight="1" spans="1:5" x14ac:dyDescent="0.25">
      <c r="A1" s="1" t="s">
        <v>102</v>
      </c>
      <c r="B1" s="1"/>
      <c r="C1" s="1"/>
      <c r="D1" s="1"/>
      <c r="E1" s="1"/>
    </row>
    <row r="2" ht="42" customHeight="1" spans="1:5" x14ac:dyDescent="0.25">
      <c r="A2" s="2" t="s">
        <v>1</v>
      </c>
      <c r="B2" s="2"/>
      <c r="C2" s="2"/>
      <c r="D2" s="2"/>
      <c r="E2" s="2"/>
    </row>
    <row r="3" ht="42" customHeight="1" spans="1:5" x14ac:dyDescent="0.25">
      <c r="A3" s="2" t="s">
        <v>2</v>
      </c>
      <c r="B3" s="2"/>
      <c r="C3" s="2"/>
      <c r="D3" s="2"/>
      <c r="E3" s="2"/>
    </row>
    <row r="4" ht="42" customHeight="1" spans="1:5" x14ac:dyDescent="0.25">
      <c r="A4" s="2" t="s">
        <v>3</v>
      </c>
      <c r="B4" s="2"/>
      <c r="C4" s="2"/>
      <c r="D4" s="2"/>
      <c r="E4" s="2"/>
    </row>
    <row r="5" ht="42" customHeight="1" spans="1:5" x14ac:dyDescent="0.25">
      <c r="A5" s="2" t="s">
        <v>4</v>
      </c>
      <c r="B5" s="2"/>
      <c r="C5" s="2"/>
      <c r="D5" s="2"/>
      <c r="E5" s="2"/>
    </row>
    <row r="6" ht="42" customHeight="1" spans="1:5" x14ac:dyDescent="0.25">
      <c r="A6" s="2" t="s">
        <v>5</v>
      </c>
      <c r="B6" s="2"/>
      <c r="C6" s="2"/>
      <c r="D6" s="2"/>
      <c r="E6" s="2"/>
    </row>
    <row r="7" ht="42" customHeight="1" spans="1:5" x14ac:dyDescent="0.25">
      <c r="A7" s="2" t="s">
        <v>6</v>
      </c>
      <c r="B7" s="2"/>
      <c r="C7" s="2"/>
      <c r="D7" s="2"/>
      <c r="E7" s="2"/>
    </row>
    <row r="8" ht="42" customHeight="1" spans="1:5" x14ac:dyDescent="0.25">
      <c r="A8" s="2" t="s">
        <v>7</v>
      </c>
      <c r="B8" s="2"/>
      <c r="C8" s="2"/>
      <c r="D8" s="2"/>
      <c r="E8" s="2"/>
    </row>
    <row r="9" ht="46" customHeight="1" spans="1:5" x14ac:dyDescent="0.25">
      <c r="A9" s="3" t="s">
        <v>8</v>
      </c>
      <c r="B9" s="3" t="s">
        <v>103</v>
      </c>
      <c r="C9" s="3" t="s">
        <v>104</v>
      </c>
      <c r="D9" s="3" t="s">
        <v>105</v>
      </c>
      <c r="E9" s="3" t="s">
        <v>106</v>
      </c>
    </row>
    <row r="10" ht="60" customHeight="1" spans="1:5" x14ac:dyDescent="0.25">
      <c r="A10" s="5">
        <v>1</v>
      </c>
      <c r="B10" s="5" t="s">
        <v>107</v>
      </c>
      <c r="C10" s="9" t="s">
        <v>47</v>
      </c>
      <c r="D10" s="9" t="s">
        <v>47</v>
      </c>
      <c r="E10" s="4"/>
    </row>
    <row r="11" ht="60" customHeight="1" spans="1:5" x14ac:dyDescent="0.25">
      <c r="A11" s="5">
        <v>2</v>
      </c>
      <c r="B11" s="5" t="s">
        <v>108</v>
      </c>
      <c r="C11" s="9" t="s">
        <v>47</v>
      </c>
      <c r="D11" s="9" t="s">
        <v>47</v>
      </c>
      <c r="E11" s="4"/>
    </row>
    <row r="12" ht="60" customHeight="1" spans="1:5" x14ac:dyDescent="0.25">
      <c r="A12" s="5">
        <v>3</v>
      </c>
      <c r="B12" s="5" t="s">
        <v>109</v>
      </c>
      <c r="C12" s="9" t="s">
        <v>47</v>
      </c>
      <c r="D12" s="9" t="s">
        <v>47</v>
      </c>
      <c r="E12" s="4"/>
    </row>
    <row r="13" ht="60" customHeight="1" spans="1:5" x14ac:dyDescent="0.25">
      <c r="A13" s="5">
        <v>4</v>
      </c>
      <c r="B13" s="5" t="s">
        <v>110</v>
      </c>
      <c r="C13" s="9" t="s">
        <v>47</v>
      </c>
      <c r="D13" s="9" t="s">
        <v>47</v>
      </c>
      <c r="E13" s="4"/>
    </row>
    <row r="14" ht="60" customHeight="1" spans="1:5" x14ac:dyDescent="0.25">
      <c r="A14" s="5">
        <v>5</v>
      </c>
      <c r="B14" s="5" t="s">
        <v>111</v>
      </c>
      <c r="C14" s="9" t="s">
        <v>47</v>
      </c>
      <c r="D14" s="9" t="s">
        <v>47</v>
      </c>
      <c r="E14" s="4"/>
    </row>
    <row r="15" ht="60" customHeight="1" spans="1:5" x14ac:dyDescent="0.25">
      <c r="A15" s="5">
        <v>6</v>
      </c>
      <c r="B15" s="5" t="s">
        <v>112</v>
      </c>
      <c r="C15" s="9" t="s">
        <v>47</v>
      </c>
      <c r="D15" s="9" t="s">
        <v>47</v>
      </c>
      <c r="E15" s="4"/>
    </row>
    <row r="16" ht="60" customHeight="1" spans="1:5" x14ac:dyDescent="0.25">
      <c r="A16" s="5">
        <v>7</v>
      </c>
      <c r="B16" s="5" t="s">
        <v>16</v>
      </c>
      <c r="C16" s="9" t="s">
        <v>47</v>
      </c>
      <c r="D16" s="9" t="s">
        <v>47</v>
      </c>
      <c r="E16" s="4"/>
    </row>
    <row r="17" ht="60" customHeight="1" spans="1:5" x14ac:dyDescent="0.25">
      <c r="A17" s="5">
        <v>8</v>
      </c>
      <c r="B17" s="5" t="s">
        <v>113</v>
      </c>
      <c r="C17" s="9" t="s">
        <v>47</v>
      </c>
      <c r="D17" s="9" t="s">
        <v>47</v>
      </c>
      <c r="E17" s="4"/>
    </row>
    <row r="18" ht="60" customHeight="1" spans="1:5" x14ac:dyDescent="0.25">
      <c r="A18" s="5">
        <v>9</v>
      </c>
      <c r="B18" s="5" t="s">
        <v>114</v>
      </c>
      <c r="C18" s="9" t="s">
        <v>47</v>
      </c>
      <c r="D18" s="9" t="s">
        <v>47</v>
      </c>
      <c r="E18" s="4"/>
    </row>
    <row r="19" ht="60" customHeight="1" spans="1:5" x14ac:dyDescent="0.25">
      <c r="A19" s="5">
        <v>10</v>
      </c>
      <c r="B19" s="5" t="s">
        <v>115</v>
      </c>
      <c r="C19" s="9" t="s">
        <v>47</v>
      </c>
      <c r="D19" s="9" t="s">
        <v>47</v>
      </c>
      <c r="E19" s="4"/>
    </row>
    <row r="20" ht="60" customHeight="1" spans="1:5" x14ac:dyDescent="0.25">
      <c r="A20" s="5">
        <v>11</v>
      </c>
      <c r="B20" s="5" t="s">
        <v>116</v>
      </c>
      <c r="C20" s="10" t="str">
        <f>IF(COUNT('Расчёт ресурсов'!F28)=1,IF('Расчёт ресурсов'!F28=0,"Совпадает","Проверить"),"")</f>
        <v/>
      </c>
      <c r="D20" s="9" t="s">
        <v>47</v>
      </c>
      <c r="E20" s="4"/>
    </row>
    <row r="21" ht="60" customHeight="1" x14ac:dyDescent="0.25"/>
    <row r="22" ht="60" customHeight="1" x14ac:dyDescent="0.25"/>
    <row r="23" ht="60" customHeight="1" spans="1:5" x14ac:dyDescent="0.25">
      <c r="A23" s="5" t="s">
        <v>61</v>
      </c>
      <c r="B23" s="5"/>
      <c r="C23" s="5"/>
      <c r="D23" s="5"/>
      <c r="E23" s="5"/>
    </row>
    <row r="24" ht="60" customHeight="1" spans="1:5" x14ac:dyDescent="0.25">
      <c r="A24" s="5" t="s">
        <v>117</v>
      </c>
      <c r="B24" s="5"/>
      <c r="C24" s="5"/>
      <c r="D24" s="5"/>
      <c r="E24" s="5"/>
    </row>
  </sheetData>
  <mergeCells count="10">
    <mergeCell ref="A1:E1"/>
    <mergeCell ref="A2:E2"/>
    <mergeCell ref="A3:E3"/>
    <mergeCell ref="A4:E4"/>
    <mergeCell ref="A5:E5"/>
    <mergeCell ref="A6:E6"/>
    <mergeCell ref="A7:E7"/>
    <mergeCell ref="A8:E8"/>
    <mergeCell ref="A23:E23"/>
    <mergeCell ref="A24:E24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 ресурсов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2026-10-07T05:02:11Z</dcterms:modified>
</cp:coreProperties>
</file>