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фекты" state="visible" r:id="rId4"/>
    <sheet sheetId="2" name="Работы для сметы" state="visible" r:id="rId5"/>
    <sheet sheetId="3" name="Инструкция" state="visible" r:id="rId6"/>
  </sheets>
  <definedNames>
    <definedName name="_xlnm.Print_Area" localSheetId="0">'Дефекты'!$A1:$K28</definedName>
    <definedName name="_xlnm.Print_Titles" localSheetId="0">'Дефекты'!$1:$12</definedName>
    <definedName name="_xlnm.Print_Area" localSheetId="1">'Работы для сметы'!$A1:$J32</definedName>
    <definedName name="_xlnm.Print_Titles" localSheetId="1">'Работы для сметы'!$1:$12</definedName>
    <definedName name="_xlnm.Print_Area" localSheetId="2">'Инструкция'!$A1:$C41</definedName>
  </definedNames>
  <calcPr calcId="171027" fullCalcOnLoad="1"/>
</workbook>
</file>

<file path=xl/sharedStrings.xml><?xml version="1.0" encoding="utf-8"?>
<sst xmlns="http://schemas.openxmlformats.org/spreadsheetml/2006/main" count="161" uniqueCount="114">
  <si>
    <t>Дефектная ведомость: повреждения и обмеры</t>
  </si>
  <si>
    <t>Учебный пример. Осмотр, решения и подписи не являются реальными.</t>
  </si>
  <si>
    <t>Организация</t>
  </si>
  <si>
    <t>Учебная организация</t>
  </si>
  <si>
    <t>Объект</t>
  </si>
  <si>
    <t>Учебное административное здание</t>
  </si>
  <si>
    <t>Адрес, помещение</t>
  </si>
  <si>
    <t>Учебный адрес, кабинет 101</t>
  </si>
  <si>
    <t>Номер ведомости</t>
  </si>
  <si>
    <t>У-01</t>
  </si>
  <si>
    <t>Дата ведомости</t>
  </si>
  <si>
    <t>Основание осмотра</t>
  </si>
  <si>
    <t>Учебный осмотр УО-01</t>
  </si>
  <si>
    <t>Ремонтное решение</t>
  </si>
  <si>
    <t>Учебное решение УР-01</t>
  </si>
  <si>
    <t>Приложения</t>
  </si>
  <si>
    <t>С-01, С-02 на листе «Инструкция»; Ф-01, Ф-02: места для фото</t>
  </si>
  <si>
    <t>Жёлтые ячейки: исходные данные. Белые числовые ячейки с формулой: расчёт. Единица указывается отдельно.</t>
  </si>
  <si>
    <t>Дефект</t>
  </si>
  <si>
    <t>Место</t>
  </si>
  <si>
    <t>Наблюдение</t>
  </si>
  <si>
    <t>Причина</t>
  </si>
  <si>
    <t>Длина, м</t>
  </si>
  <si>
    <t>Ширина, м</t>
  </si>
  <si>
    <t>Ед. изм.</t>
  </si>
  <si>
    <t>Объём дефекта</t>
  </si>
  <si>
    <t>Формула площади</t>
  </si>
  <si>
    <t>Источник, приложение</t>
  </si>
  <si>
    <t>Д-01</t>
  </si>
  <si>
    <t>Кабинет 101, стена А</t>
  </si>
  <si>
    <t>Отслоение штукатурки</t>
  </si>
  <si>
    <t>Не установлена</t>
  </si>
  <si>
    <t>м²</t>
  </si>
  <si>
    <t>1,5 × 2,0</t>
  </si>
  <si>
    <t>С-01; Ф-01, место для фото</t>
  </si>
  <si>
    <t>УР-01: локальный ремонт по кирпичу цементно-известковым раствором, слой 20 мм</t>
  </si>
  <si>
    <t>Д-02</t>
  </si>
  <si>
    <t>Кабинет 101, стена Б</t>
  </si>
  <si>
    <t>Отслоение водоэмульсионной окраски</t>
  </si>
  <si>
    <t>1 × 1</t>
  </si>
  <si>
    <t>С-02; Ф-02, место для фото</t>
  </si>
  <si>
    <t>УР-01: окраска всей стены Б с исключением проёмов</t>
  </si>
  <si>
    <t>Составил: должность __________________ ФИО __________________ подпись __________________ дата __________</t>
  </si>
  <si>
    <t>Проверил: должность __________________ ФИО __________________ подпись __________________ дата __________</t>
  </si>
  <si>
    <t>Согласовано: должность __________________ ФИО __________________ подпись __________________ дата __________</t>
  </si>
  <si>
    <t>Утверждено: должность __________________ ФИО __________________ подпись __________________ дата __________</t>
  </si>
  <si>
    <t>Состав согласующих и необходимость утверждения определяются по порядку заказчика.</t>
  </si>
  <si>
    <t>Дефектная ведомость: согласованные работы для сметы</t>
  </si>
  <si>
    <t>Работа</t>
  </si>
  <si>
    <t>Наименование работы</t>
  </si>
  <si>
    <t>Параметры</t>
  </si>
  <si>
    <t>Объём работы</t>
  </si>
  <si>
    <t>Формула, основание объёма</t>
  </si>
  <si>
    <t>Согласование</t>
  </si>
  <si>
    <t>Условия и состав</t>
  </si>
  <si>
    <t>Р-01</t>
  </si>
  <si>
    <t>Локальный ремонт штукатурки</t>
  </si>
  <si>
    <t>Кирпич, цементно-известковый раствор, слой 20 мм, одно место</t>
  </si>
  <si>
    <t>1,5 × 2,0; обмер С-01</t>
  </si>
  <si>
    <t>Отбивка входит в комплекс ремонта</t>
  </si>
  <si>
    <t>Р-02</t>
  </si>
  <si>
    <t>Окраска стены водоэмульсионным составом</t>
  </si>
  <si>
    <t>Старая водоэмульсионная краска, расчистка повреждения Д-02</t>
  </si>
  <si>
    <t>6,0 × 2,8 − 1,2 × 1,5 − 0,9 × 2,1; С-02</t>
  </si>
  <si>
    <t>Расчистка 1 м²; состав нормы проверить</t>
  </si>
  <si>
    <t>Итоги по одной работе: укажите её обозначение ниже. Разные операции не объединяются в общий объём.</t>
  </si>
  <si>
    <t>Итого по обозначению работы</t>
  </si>
  <si>
    <t>Суммировать только одну операцию в одной единице</t>
  </si>
  <si>
    <t>Как пользоваться дефектной ведомостью</t>
  </si>
  <si>
    <t>Учебный пример: числа взяты из примера статьи, фактическое обследование не проводилось.</t>
  </si>
  <si>
    <t>Согласуйте форму, ремонтные решения, комплект приложений и подписи с заказчиком.</t>
  </si>
  <si>
    <t>Лист «Дефекты» сохраняет наблюдения. Причину без подтверждения записывают как «не установлена».</t>
  </si>
  <si>
    <t>Длина и ширина дефекта дают площадь прямоугольного участка. Для другой геометрии замените формулу и укажите её обоснование.</t>
  </si>
  <si>
    <t>Присвойте дефекту обозначение Д-01, работе Р-01. Связь сохраняется при передаче работ сметчику.</t>
  </si>
  <si>
    <t>Лист «Работы для сметы» содержит физические объёмы. Размеры повреждения и границы согласованного ремонта могут различаться.</t>
  </si>
  <si>
    <t>В образце объём Р-01 связан с обмером Д-01. Объём Р-02 связан с отдельным обмером стены Б ниже.</t>
  </si>
  <si>
    <t>Площадь дефекта Д-02 равна 1 м². Окраска всей стены принята по учебному решению УР-01, площадь 13,11 м².</t>
  </si>
  <si>
    <t>При расценивании количество делят на измеритель нормы: для 100 м² получают 0,03 и 0,1311. Исходные м² в ведомости сохраняются.</t>
  </si>
  <si>
    <t>Итоги на листе работ суммируют только строки с одним обозначением работы. Для разных операций и единиц общий итог не предусмотрен.</t>
  </si>
  <si>
    <t>Состав нормы проверяют до добавления демонтажа, расчистки, грунтовки и иных операций. Повторный учёт недопустим.</t>
  </si>
  <si>
    <t>С-01: учебная обмерная схема стены А, прямоугольный участок 1,5 × 2,0 м. Толщина 20 мм задана решением УР-01.</t>
  </si>
  <si>
    <t>С-02: учебная обмерная схема стены Б, 6,0 × 2,8 м. Окно 1,2 × 1,5 м, дверь 0,9 × 2,1 м; проёмы не пересекаются.</t>
  </si>
  <si>
    <t>Ф-01 и Ф-02: обозначения мест для реальных фотографий. Фотографии обследования в учебный файл не включены.</t>
  </si>
  <si>
    <t>Шаблон не подтверждает достаточность одного файла для экспертизы. Требования к конкретному объекту проверяют отдельно.</t>
  </si>
  <si>
    <t>Для передачи на подбор используйте перечень работ с параметрами, единицами и объёмами. Универсальный импорт всего файла не заявляется.</t>
  </si>
  <si>
    <t>Печатные области заданы. Обновите их при добавлении строк. Формулы пересчитываются в Excel при открытии.</t>
  </si>
  <si>
    <t>С-02: обмер стены Б по учебному решению УР-01</t>
  </si>
  <si>
    <t>Величина</t>
  </si>
  <si>
    <t>Значение</t>
  </si>
  <si>
    <t>Единица, формула или основание</t>
  </si>
  <si>
    <t>Длина стены</t>
  </si>
  <si>
    <t>м</t>
  </si>
  <si>
    <t>Высота стены</t>
  </si>
  <si>
    <t>Ширина окна</t>
  </si>
  <si>
    <t>Высота окна</t>
  </si>
  <si>
    <t>Ширина двери</t>
  </si>
  <si>
    <t>Высота двери</t>
  </si>
  <si>
    <t>Площадь до вычитания проёмов</t>
  </si>
  <si>
    <t>м²; длина × высота стены</t>
  </si>
  <si>
    <t>Площадь окна</t>
  </si>
  <si>
    <t>м²; ширина × высота окна</t>
  </si>
  <si>
    <t>Площадь двери</t>
  </si>
  <si>
    <t>м²; ширина × высота двери</t>
  </si>
  <si>
    <t>Площадь окраски по решению</t>
  </si>
  <si>
    <t>м²; площадь стены минус площади проёмов</t>
  </si>
  <si>
    <t>Площадь расчистки</t>
  </si>
  <si>
    <t>м²; повреждение Д-02, заменить ссылку для своего объекта</t>
  </si>
  <si>
    <t>Доля расчистки</t>
  </si>
  <si>
    <t>Доля площади, отображается в процентах</t>
  </si>
  <si>
    <t>Геометрический расчёт соответствует выбранному решению. Правила измерения для нормы проверяют по технической части.</t>
  </si>
  <si>
    <t>Справочно: кандидаты норм, вне исходных строк работ</t>
  </si>
  <si>
    <t>Р-01: ГЭСНр ФСНБ-2022 61-01-002-09, 100 м². В состав входит отбивка старой штукатурки.</t>
  </si>
  <si>
    <t>Р-02: кандидат ГЭСНр ФСНБ-2022 62-01-016-04, 100 м², расчистка до 10 %. Состав и техническую часть перепроверить.</t>
  </si>
  <si>
    <t>Источник шифров: локальная нормативная база Сметрикс, проверка 05.10.2026. Исходные размеры: учебный пример статьи.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</si>
</sst>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49372B"/>
      <sz val="14"/>
      <name val="Arial"/>
    </font>
    <font>
      <color rgb="202020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9E9"/>
      </patternFill>
    </fill>
    <fill>
      <patternFill patternType="solid">
        <fgColor rgb="49372B"/>
      </patternFill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2" fontId="2" fillId="4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/>
    <xf numFmtId="2" fontId="0" fillId="2" borderId="1" xfId="0" applyNumberFormat="1" applyFill="1" applyBorder="1"/>
    <xf numFmtId="2" fontId="2" fillId="0" borderId="0" xfId="0" applyNumberFormat="1" applyFont="1" applyAlignment="1">
      <alignment horizontal="right" vertical="center" wrapText="1"/>
    </xf>
    <xf numFmtId="2" fontId="2" fillId="2" borderId="0" xfId="0" applyNumberFormat="1" applyFont="1" applyFill="1" applyAlignment="1">
      <alignment horizontal="right" vertical="center" wrapText="1"/>
    </xf>
    <xf numFmtId="10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30" customWidth="1"/>
    <col min="4" max="4" width="20" customWidth="1"/>
    <col min="5" max="6" width="11" customWidth="1"/>
    <col min="8" max="8" width="12" customWidth="1"/>
    <col min="9" max="9" width="23" customWidth="1"/>
    <col min="10" max="10" width="25" customWidth="1"/>
    <col min="11" max="11" width="36" customWidth="1"/>
  </cols>
  <sheetData>
    <row r="1" ht="32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 x14ac:dyDescent="0.25">
      <c r="A3" s="2" t="s">
        <v>2</v>
      </c>
      <c r="B3" s="2"/>
      <c r="C3" s="3" t="s">
        <v>3</v>
      </c>
      <c r="D3" s="3"/>
      <c r="E3" s="3"/>
      <c r="F3" s="3"/>
      <c r="G3" s="3"/>
      <c r="H3" s="3"/>
      <c r="I3" s="3"/>
      <c r="J3" s="3"/>
      <c r="K3" s="3"/>
    </row>
    <row r="4" ht="24" customHeight="1" spans="1:11" x14ac:dyDescent="0.25">
      <c r="A4" s="2" t="s">
        <v>4</v>
      </c>
      <c r="B4" s="2"/>
      <c r="C4" s="3" t="s">
        <v>5</v>
      </c>
      <c r="D4" s="3"/>
      <c r="E4" s="3"/>
      <c r="F4" s="3"/>
      <c r="G4" s="3"/>
      <c r="H4" s="3"/>
      <c r="I4" s="3"/>
      <c r="J4" s="3"/>
      <c r="K4" s="3"/>
    </row>
    <row r="5" ht="24" customHeight="1" spans="1:11" x14ac:dyDescent="0.25">
      <c r="A5" s="2" t="s">
        <v>6</v>
      </c>
      <c r="B5" s="2"/>
      <c r="C5" s="3" t="s">
        <v>7</v>
      </c>
      <c r="D5" s="3"/>
      <c r="E5" s="3"/>
      <c r="F5" s="3"/>
      <c r="G5" s="3"/>
      <c r="H5" s="3"/>
      <c r="I5" s="3"/>
      <c r="J5" s="3"/>
      <c r="K5" s="3"/>
    </row>
    <row r="6" ht="24" customHeight="1" spans="1:11" x14ac:dyDescent="0.25">
      <c r="A6" s="2" t="s">
        <v>8</v>
      </c>
      <c r="B6" s="2"/>
      <c r="C6" s="3" t="s">
        <v>9</v>
      </c>
      <c r="D6" s="3"/>
      <c r="E6" s="3"/>
      <c r="F6" s="3"/>
      <c r="G6" s="3"/>
      <c r="H6" s="3"/>
      <c r="I6" s="3"/>
      <c r="J6" s="3"/>
      <c r="K6" s="3"/>
    </row>
    <row r="7" ht="24" customHeight="1" spans="1:11" x14ac:dyDescent="0.25">
      <c r="A7" s="2" t="s">
        <v>10</v>
      </c>
      <c r="B7" s="2"/>
      <c r="C7" s="4">
        <v>46300</v>
      </c>
      <c r="D7" s="4"/>
      <c r="E7" s="4"/>
      <c r="F7" s="4"/>
      <c r="G7" s="4"/>
      <c r="H7" s="4"/>
      <c r="I7" s="4"/>
      <c r="J7" s="4"/>
      <c r="K7" s="4"/>
    </row>
    <row r="8" ht="24" customHeight="1" spans="1:11" x14ac:dyDescent="0.25">
      <c r="A8" s="2" t="s">
        <v>11</v>
      </c>
      <c r="B8" s="2"/>
      <c r="C8" s="3" t="s">
        <v>12</v>
      </c>
      <c r="D8" s="3"/>
      <c r="E8" s="3"/>
      <c r="F8" s="3"/>
      <c r="G8" s="3"/>
      <c r="H8" s="3"/>
      <c r="I8" s="3"/>
      <c r="J8" s="3"/>
      <c r="K8" s="3"/>
    </row>
    <row r="9" ht="24" customHeight="1" spans="1:11" x14ac:dyDescent="0.25">
      <c r="A9" s="2" t="s">
        <v>13</v>
      </c>
      <c r="B9" s="2"/>
      <c r="C9" s="3" t="s">
        <v>14</v>
      </c>
      <c r="D9" s="3"/>
      <c r="E9" s="3"/>
      <c r="F9" s="3"/>
      <c r="G9" s="3"/>
      <c r="H9" s="3"/>
      <c r="I9" s="3"/>
      <c r="J9" s="3"/>
      <c r="K9" s="3"/>
    </row>
    <row r="10" ht="24" customHeight="1" spans="1:11" x14ac:dyDescent="0.25">
      <c r="A10" s="2" t="s">
        <v>15</v>
      </c>
      <c r="B10" s="2"/>
      <c r="C10" s="3" t="s">
        <v>16</v>
      </c>
      <c r="D10" s="3"/>
      <c r="E10" s="3"/>
      <c r="F10" s="3"/>
      <c r="G10" s="3"/>
      <c r="H10" s="3"/>
      <c r="I10" s="3"/>
      <c r="J10" s="3"/>
      <c r="K10" s="3"/>
    </row>
    <row r="11" ht="32" customHeight="1" spans="1:11" x14ac:dyDescent="0.25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40" customHeight="1" spans="1:11" x14ac:dyDescent="0.25">
      <c r="A12" s="5" t="s">
        <v>18</v>
      </c>
      <c r="B12" s="5" t="s">
        <v>19</v>
      </c>
      <c r="C12" s="5" t="s">
        <v>20</v>
      </c>
      <c r="D12" s="5" t="s">
        <v>21</v>
      </c>
      <c r="E12" s="5" t="s">
        <v>22</v>
      </c>
      <c r="F12" s="5" t="s">
        <v>23</v>
      </c>
      <c r="G12" s="5" t="s">
        <v>24</v>
      </c>
      <c r="H12" s="5" t="s">
        <v>25</v>
      </c>
      <c r="I12" s="5" t="s">
        <v>26</v>
      </c>
      <c r="J12" s="5" t="s">
        <v>27</v>
      </c>
      <c r="K12" s="5" t="s">
        <v>13</v>
      </c>
    </row>
    <row r="13" ht="72" customHeight="1" spans="1:11" x14ac:dyDescent="0.25">
      <c r="A13" s="6" t="s">
        <v>28</v>
      </c>
      <c r="B13" s="6" t="s">
        <v>29</v>
      </c>
      <c r="C13" s="6" t="s">
        <v>30</v>
      </c>
      <c r="D13" s="6" t="s">
        <v>31</v>
      </c>
      <c r="E13" s="7">
        <v>1.5</v>
      </c>
      <c r="F13" s="7">
        <v>2</v>
      </c>
      <c r="G13" s="6" t="s">
        <v>32</v>
      </c>
      <c r="H13" s="8">
        <f>IF(COUNT(E13:F13)=2,ROUND(E13*F13,2),"")</f>
        <v>3</v>
      </c>
      <c r="I13" s="6" t="s">
        <v>33</v>
      </c>
      <c r="J13" s="6" t="s">
        <v>34</v>
      </c>
      <c r="K13" s="6" t="s">
        <v>35</v>
      </c>
    </row>
    <row r="14" ht="72" customHeight="1" spans="1:11" x14ac:dyDescent="0.25">
      <c r="A14" s="6" t="s">
        <v>36</v>
      </c>
      <c r="B14" s="6" t="s">
        <v>37</v>
      </c>
      <c r="C14" s="6" t="s">
        <v>38</v>
      </c>
      <c r="D14" s="6" t="s">
        <v>31</v>
      </c>
      <c r="E14" s="7">
        <v>1</v>
      </c>
      <c r="F14" s="7">
        <v>1</v>
      </c>
      <c r="G14" s="6" t="s">
        <v>32</v>
      </c>
      <c r="H14" s="8">
        <f>IF(COUNT(E14:F14)=2,ROUND(E14*F14,2),"")</f>
        <v>1</v>
      </c>
      <c r="I14" s="6" t="s">
        <v>39</v>
      </c>
      <c r="J14" s="6" t="s">
        <v>40</v>
      </c>
      <c r="K14" s="6" t="s">
        <v>41</v>
      </c>
    </row>
    <row r="15" ht="28" customHeight="1" hidden="1" spans="1:11" x14ac:dyDescent="0.25">
      <c r="A15" s="6"/>
      <c r="B15" s="6"/>
      <c r="C15" s="6"/>
      <c r="D15" s="6"/>
      <c r="E15" s="9"/>
      <c r="F15" s="9"/>
      <c r="G15" s="6"/>
      <c r="H15" s="8" t="str">
        <f>IF(COUNT(E15:F15)=2,ROUND(E15*F15,2),"")</f>
        <v/>
      </c>
      <c r="I15" s="6"/>
      <c r="J15" s="6"/>
      <c r="K15" s="6"/>
    </row>
    <row r="16" ht="28" customHeight="1" hidden="1" spans="1:11" x14ac:dyDescent="0.25">
      <c r="A16" s="6"/>
      <c r="B16" s="6"/>
      <c r="C16" s="6"/>
      <c r="D16" s="6"/>
      <c r="E16" s="9"/>
      <c r="F16" s="9"/>
      <c r="G16" s="6"/>
      <c r="H16" s="8" t="str">
        <f>IF(COUNT(E16:F16)=2,ROUND(E16*F16,2),"")</f>
        <v/>
      </c>
      <c r="I16" s="6"/>
      <c r="J16" s="6"/>
      <c r="K16" s="6"/>
    </row>
    <row r="17" ht="28" customHeight="1" hidden="1" spans="1:11" x14ac:dyDescent="0.25">
      <c r="A17" s="6"/>
      <c r="B17" s="6"/>
      <c r="C17" s="6"/>
      <c r="D17" s="6"/>
      <c r="E17" s="9"/>
      <c r="F17" s="9"/>
      <c r="G17" s="6"/>
      <c r="H17" s="8" t="str">
        <f>IF(COUNT(E17:F17)=2,ROUND(E17*F17,2),"")</f>
        <v/>
      </c>
      <c r="I17" s="6"/>
      <c r="J17" s="6"/>
      <c r="K17" s="6"/>
    </row>
    <row r="18" ht="28" customHeight="1" hidden="1" spans="1:11" x14ac:dyDescent="0.25">
      <c r="A18" s="6"/>
      <c r="B18" s="6"/>
      <c r="C18" s="6"/>
      <c r="D18" s="6"/>
      <c r="E18" s="9"/>
      <c r="F18" s="9"/>
      <c r="G18" s="6"/>
      <c r="H18" s="8" t="str">
        <f>IF(COUNT(E18:F18)=2,ROUND(E18*F18,2),"")</f>
        <v/>
      </c>
      <c r="I18" s="6"/>
      <c r="J18" s="6"/>
      <c r="K18" s="6"/>
    </row>
    <row r="19" ht="28" customHeight="1" hidden="1" spans="1:11" x14ac:dyDescent="0.25">
      <c r="A19" s="6"/>
      <c r="B19" s="6"/>
      <c r="C19" s="6"/>
      <c r="D19" s="6"/>
      <c r="E19" s="9"/>
      <c r="F19" s="9"/>
      <c r="G19" s="6"/>
      <c r="H19" s="8" t="str">
        <f>IF(COUNT(E19:F19)=2,ROUND(E19*F19,2),"")</f>
        <v/>
      </c>
      <c r="I19" s="6"/>
      <c r="J19" s="6"/>
      <c r="K19" s="6"/>
    </row>
    <row r="20" ht="28" customHeight="1" hidden="1" spans="1:11" x14ac:dyDescent="0.25">
      <c r="A20" s="6"/>
      <c r="B20" s="6"/>
      <c r="C20" s="6"/>
      <c r="D20" s="6"/>
      <c r="E20" s="9"/>
      <c r="F20" s="9"/>
      <c r="G20" s="6"/>
      <c r="H20" s="8" t="str">
        <f>IF(COUNT(E20:F20)=2,ROUND(E20*F20,2),"")</f>
        <v/>
      </c>
      <c r="I20" s="6"/>
      <c r="J20" s="6"/>
      <c r="K20" s="6"/>
    </row>
    <row r="21" ht="28" customHeight="1" hidden="1" spans="1:11" x14ac:dyDescent="0.25">
      <c r="A21" s="6"/>
      <c r="B21" s="6"/>
      <c r="C21" s="6"/>
      <c r="D21" s="6"/>
      <c r="E21" s="9"/>
      <c r="F21" s="9"/>
      <c r="G21" s="6"/>
      <c r="H21" s="8" t="str">
        <f>IF(COUNT(E21:F21)=2,ROUND(E21*F21,2),"")</f>
        <v/>
      </c>
      <c r="I21" s="6"/>
      <c r="J21" s="6"/>
      <c r="K21" s="6"/>
    </row>
    <row r="22" ht="28" customHeight="1" hidden="1" spans="1:11" x14ac:dyDescent="0.25">
      <c r="A22" s="6"/>
      <c r="B22" s="6"/>
      <c r="C22" s="6"/>
      <c r="D22" s="6"/>
      <c r="E22" s="9"/>
      <c r="F22" s="9"/>
      <c r="G22" s="6"/>
      <c r="H22" s="8" t="str">
        <f>IF(COUNT(E22:F22)=2,ROUND(E22*F22,2),"")</f>
        <v/>
      </c>
      <c r="I22" s="6"/>
      <c r="J22" s="6"/>
      <c r="K22" s="6"/>
    </row>
    <row r="24" ht="28" customHeight="1" spans="1:1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28" customHeight="1" spans="1:11" x14ac:dyDescent="0.25">
      <c r="A25" s="2" t="s">
        <v>43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28" customHeight="1" spans="1:11" x14ac:dyDescent="0.25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28" customHeight="1" spans="1:11" x14ac:dyDescent="0.25">
      <c r="A27" s="2" t="s">
        <v>45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32" customHeight="1" spans="1:11" x14ac:dyDescent="0.25">
      <c r="A28" s="2" t="s">
        <v>46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24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K7"/>
    <mergeCell ref="A8:B8"/>
    <mergeCell ref="C8:K8"/>
    <mergeCell ref="A9:B9"/>
    <mergeCell ref="C9:K9"/>
    <mergeCell ref="A10:B10"/>
    <mergeCell ref="C10:K10"/>
    <mergeCell ref="A11:K11"/>
    <mergeCell ref="A24:K24"/>
    <mergeCell ref="A25:K25"/>
    <mergeCell ref="A26:K26"/>
    <mergeCell ref="A27:K27"/>
    <mergeCell ref="A28:K28"/>
  </mergeCells>
  <dataValidations count="1">
    <dataValidation type="decimal" operator="greaterThan" allowBlank="1" showErrorMessage="1" errorTitle="Проверьте размер" error="Размер должен быть положительным числом." sqref="E13:F22">
      <formula1>0</formula1>
    </dataValidation>
  </dataValidations>
  <printOptions horizontalCentered="1"/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&amp;LДефектная ведомость&amp;C&amp;P / &amp;N&amp;RСметрикс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0" customWidth="1"/>
    <col min="3" max="3" width="20" customWidth="1"/>
    <col min="4" max="4" width="35" customWidth="1"/>
    <col min="5" max="5" width="32" customWidth="1"/>
    <col min="7" max="7" width="12" customWidth="1"/>
    <col min="8" max="8" width="28" customWidth="1"/>
    <col min="9" max="9" width="24" customWidth="1"/>
    <col min="10" max="10" width="32" customWidth="1"/>
  </cols>
  <sheetData>
    <row r="1" ht="32" customHeight="1" spans="1:10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2" t="s">
        <v>2</v>
      </c>
      <c r="B3" s="2"/>
      <c r="C3" s="3" t="s">
        <v>3</v>
      </c>
      <c r="D3" s="3"/>
      <c r="E3" s="3"/>
      <c r="F3" s="3"/>
      <c r="G3" s="3"/>
      <c r="H3" s="3"/>
      <c r="I3" s="3"/>
      <c r="J3" s="3"/>
    </row>
    <row r="4" ht="24" customHeight="1" spans="1:10" x14ac:dyDescent="0.25">
      <c r="A4" s="2" t="s">
        <v>4</v>
      </c>
      <c r="B4" s="2"/>
      <c r="C4" s="3" t="s">
        <v>5</v>
      </c>
      <c r="D4" s="3"/>
      <c r="E4" s="3"/>
      <c r="F4" s="3"/>
      <c r="G4" s="3"/>
      <c r="H4" s="3"/>
      <c r="I4" s="3"/>
      <c r="J4" s="3"/>
    </row>
    <row r="5" ht="24" customHeight="1" spans="1:10" x14ac:dyDescent="0.25">
      <c r="A5" s="2" t="s">
        <v>6</v>
      </c>
      <c r="B5" s="2"/>
      <c r="C5" s="3" t="s">
        <v>7</v>
      </c>
      <c r="D5" s="3"/>
      <c r="E5" s="3"/>
      <c r="F5" s="3"/>
      <c r="G5" s="3"/>
      <c r="H5" s="3"/>
      <c r="I5" s="3"/>
      <c r="J5" s="3"/>
    </row>
    <row r="6" ht="24" customHeight="1" spans="1:10" x14ac:dyDescent="0.25">
      <c r="A6" s="2" t="s">
        <v>8</v>
      </c>
      <c r="B6" s="2"/>
      <c r="C6" s="3" t="s">
        <v>9</v>
      </c>
      <c r="D6" s="3"/>
      <c r="E6" s="3"/>
      <c r="F6" s="3"/>
      <c r="G6" s="3"/>
      <c r="H6" s="3"/>
      <c r="I6" s="3"/>
      <c r="J6" s="3"/>
    </row>
    <row r="7" ht="24" customHeight="1" spans="1:10" x14ac:dyDescent="0.25">
      <c r="A7" s="2" t="s">
        <v>10</v>
      </c>
      <c r="B7" s="2"/>
      <c r="C7" s="4">
        <v>46300</v>
      </c>
      <c r="D7" s="4"/>
      <c r="E7" s="4"/>
      <c r="F7" s="4"/>
      <c r="G7" s="4"/>
      <c r="H7" s="4"/>
      <c r="I7" s="4"/>
      <c r="J7" s="4"/>
    </row>
    <row r="8" ht="24" customHeight="1" spans="1:10" x14ac:dyDescent="0.25">
      <c r="A8" s="2" t="s">
        <v>11</v>
      </c>
      <c r="B8" s="2"/>
      <c r="C8" s="3" t="s">
        <v>12</v>
      </c>
      <c r="D8" s="3"/>
      <c r="E8" s="3"/>
      <c r="F8" s="3"/>
      <c r="G8" s="3"/>
      <c r="H8" s="3"/>
      <c r="I8" s="3"/>
      <c r="J8" s="3"/>
    </row>
    <row r="9" ht="24" customHeight="1" spans="1:10" x14ac:dyDescent="0.25">
      <c r="A9" s="2" t="s">
        <v>13</v>
      </c>
      <c r="B9" s="2"/>
      <c r="C9" s="3" t="s">
        <v>14</v>
      </c>
      <c r="D9" s="3"/>
      <c r="E9" s="3"/>
      <c r="F9" s="3"/>
      <c r="G9" s="3"/>
      <c r="H9" s="3"/>
      <c r="I9" s="3"/>
      <c r="J9" s="3"/>
    </row>
    <row r="10" ht="24" customHeight="1" spans="1:10" x14ac:dyDescent="0.25">
      <c r="A10" s="2" t="s">
        <v>15</v>
      </c>
      <c r="B10" s="2"/>
      <c r="C10" s="3" t="s">
        <v>16</v>
      </c>
      <c r="D10" s="3"/>
      <c r="E10" s="3"/>
      <c r="F10" s="3"/>
      <c r="G10" s="3"/>
      <c r="H10" s="3"/>
      <c r="I10" s="3"/>
      <c r="J10" s="3"/>
    </row>
    <row r="11" ht="32" customHeight="1" spans="1:10" x14ac:dyDescent="0.25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</row>
    <row r="12" ht="40" customHeight="1" spans="1:10" x14ac:dyDescent="0.25">
      <c r="A12" s="5" t="s">
        <v>48</v>
      </c>
      <c r="B12" s="5" t="s">
        <v>18</v>
      </c>
      <c r="C12" s="5" t="s">
        <v>19</v>
      </c>
      <c r="D12" s="5" t="s">
        <v>49</v>
      </c>
      <c r="E12" s="5" t="s">
        <v>50</v>
      </c>
      <c r="F12" s="5" t="s">
        <v>24</v>
      </c>
      <c r="G12" s="5" t="s">
        <v>51</v>
      </c>
      <c r="H12" s="5" t="s">
        <v>52</v>
      </c>
      <c r="I12" s="5" t="s">
        <v>53</v>
      </c>
      <c r="J12" s="5" t="s">
        <v>54</v>
      </c>
    </row>
    <row r="13" ht="72" customHeight="1" spans="1:10" x14ac:dyDescent="0.25">
      <c r="A13" s="6" t="s">
        <v>55</v>
      </c>
      <c r="B13" s="6" t="s">
        <v>28</v>
      </c>
      <c r="C13" s="6" t="s">
        <v>29</v>
      </c>
      <c r="D13" s="6" t="s">
        <v>56</v>
      </c>
      <c r="E13" s="6" t="s">
        <v>57</v>
      </c>
      <c r="F13" s="6" t="s">
        <v>32</v>
      </c>
      <c r="G13" s="8">
        <f>IF(ISNUMBER('Дефекты'!H13),'Дефекты'!H13,"")</f>
        <v>3</v>
      </c>
      <c r="H13" s="6" t="s">
        <v>58</v>
      </c>
      <c r="I13" s="6" t="s">
        <v>14</v>
      </c>
      <c r="J13" s="6" t="s">
        <v>59</v>
      </c>
    </row>
    <row r="14" ht="72" customHeight="1" spans="1:10" x14ac:dyDescent="0.25">
      <c r="A14" s="6" t="s">
        <v>60</v>
      </c>
      <c r="B14" s="6" t="s">
        <v>36</v>
      </c>
      <c r="C14" s="6" t="s">
        <v>37</v>
      </c>
      <c r="D14" s="6" t="s">
        <v>61</v>
      </c>
      <c r="E14" s="6" t="s">
        <v>62</v>
      </c>
      <c r="F14" s="6" t="s">
        <v>32</v>
      </c>
      <c r="G14" s="8">
        <f>IF(ISNUMBER('Инструкция'!B32),'Инструкция'!B32,"")</f>
        <v>13.11</v>
      </c>
      <c r="H14" s="6" t="s">
        <v>63</v>
      </c>
      <c r="I14" s="6" t="s">
        <v>14</v>
      </c>
      <c r="J14" s="6" t="s">
        <v>64</v>
      </c>
    </row>
    <row r="15" ht="28" customHeight="1" hidden="1" spans="1:10" x14ac:dyDescent="0.25">
      <c r="A15" s="10"/>
      <c r="B15" s="10"/>
      <c r="C15" s="10"/>
      <c r="D15" s="10"/>
      <c r="E15" s="10"/>
      <c r="F15" s="10"/>
      <c r="G15" s="11"/>
      <c r="H15" s="10"/>
      <c r="I15" s="10"/>
      <c r="J15" s="10"/>
    </row>
    <row r="16" ht="28" customHeight="1" hidden="1" spans="1:10" x14ac:dyDescent="0.25">
      <c r="A16" s="10"/>
      <c r="B16" s="10"/>
      <c r="C16" s="10"/>
      <c r="D16" s="10"/>
      <c r="E16" s="10"/>
      <c r="F16" s="10"/>
      <c r="G16" s="11"/>
      <c r="H16" s="10"/>
      <c r="I16" s="10"/>
      <c r="J16" s="10"/>
    </row>
    <row r="17" ht="28" customHeight="1" hidden="1" spans="1:10" x14ac:dyDescent="0.25">
      <c r="A17" s="10"/>
      <c r="B17" s="10"/>
      <c r="C17" s="10"/>
      <c r="D17" s="10"/>
      <c r="E17" s="10"/>
      <c r="F17" s="10"/>
      <c r="G17" s="11"/>
      <c r="H17" s="10"/>
      <c r="I17" s="10"/>
      <c r="J17" s="10"/>
    </row>
    <row r="18" ht="28" customHeight="1" hidden="1" spans="1:10" x14ac:dyDescent="0.25">
      <c r="A18" s="10"/>
      <c r="B18" s="10"/>
      <c r="C18" s="10"/>
      <c r="D18" s="10"/>
      <c r="E18" s="10"/>
      <c r="F18" s="10"/>
      <c r="G18" s="11"/>
      <c r="H18" s="10"/>
      <c r="I18" s="10"/>
      <c r="J18" s="10"/>
    </row>
    <row r="19" ht="28" customHeight="1" hidden="1" spans="1:10" x14ac:dyDescent="0.25">
      <c r="A19" s="10"/>
      <c r="B19" s="10"/>
      <c r="C19" s="10"/>
      <c r="D19" s="10"/>
      <c r="E19" s="10"/>
      <c r="F19" s="10"/>
      <c r="G19" s="11"/>
      <c r="H19" s="10"/>
      <c r="I19" s="10"/>
      <c r="J19" s="10"/>
    </row>
    <row r="20" ht="28" customHeight="1" hidden="1" spans="1:10" x14ac:dyDescent="0.25">
      <c r="A20" s="10"/>
      <c r="B20" s="10"/>
      <c r="C20" s="10"/>
      <c r="D20" s="10"/>
      <c r="E20" s="10"/>
      <c r="F20" s="10"/>
      <c r="G20" s="11"/>
      <c r="H20" s="10"/>
      <c r="I20" s="10"/>
      <c r="J20" s="10"/>
    </row>
    <row r="21" ht="28" customHeight="1" hidden="1" spans="1:10" x14ac:dyDescent="0.25">
      <c r="A21" s="10"/>
      <c r="B21" s="10"/>
      <c r="C21" s="10"/>
      <c r="D21" s="10"/>
      <c r="E21" s="10"/>
      <c r="F21" s="10"/>
      <c r="G21" s="11"/>
      <c r="H21" s="10"/>
      <c r="I21" s="10"/>
      <c r="J21" s="10"/>
    </row>
    <row r="22" ht="28" customHeight="1" hidden="1" spans="1:10" x14ac:dyDescent="0.25">
      <c r="A22" s="10"/>
      <c r="B22" s="10"/>
      <c r="C22" s="10"/>
      <c r="D22" s="10"/>
      <c r="E22" s="10"/>
      <c r="F22" s="10"/>
      <c r="G22" s="11"/>
      <c r="H22" s="10"/>
      <c r="I22" s="10"/>
      <c r="J22" s="10"/>
    </row>
    <row r="24" ht="32" customHeight="1" spans="1:10" x14ac:dyDescent="0.25">
      <c r="A24" s="2" t="s">
        <v>65</v>
      </c>
      <c r="B24" s="2"/>
      <c r="C24" s="2"/>
      <c r="D24" s="2"/>
      <c r="E24" s="2"/>
      <c r="F24" s="2"/>
      <c r="G24" s="2"/>
      <c r="H24" s="2"/>
      <c r="I24" s="2"/>
      <c r="J24" s="2"/>
    </row>
    <row r="25" ht="32" customHeight="1" spans="1:8" x14ac:dyDescent="0.25">
      <c r="A25" s="3" t="s">
        <v>55</v>
      </c>
      <c r="B25" s="2"/>
      <c r="C25" s="2"/>
      <c r="D25" s="2" t="s">
        <v>66</v>
      </c>
      <c r="E25" s="2"/>
      <c r="F25" s="2" t="s">
        <v>32</v>
      </c>
      <c r="G25" s="12">
        <f>IF(A25="","",SUMIF(A13:A22,A25,G13:G22))</f>
        <v>3</v>
      </c>
      <c r="H25" s="2" t="s">
        <v>67</v>
      </c>
    </row>
    <row r="26" ht="32" customHeight="1" spans="1:8" x14ac:dyDescent="0.25">
      <c r="A26" s="3" t="s">
        <v>60</v>
      </c>
      <c r="B26" s="2"/>
      <c r="C26" s="2"/>
      <c r="D26" s="2" t="s">
        <v>66</v>
      </c>
      <c r="E26" s="2"/>
      <c r="F26" s="2" t="s">
        <v>32</v>
      </c>
      <c r="G26" s="12">
        <f>IF(A26="","",SUMIF(A13:A22,A26,G13:G22))</f>
        <v>13.11</v>
      </c>
      <c r="H26" s="2" t="s">
        <v>67</v>
      </c>
    </row>
    <row r="28" ht="28" customHeight="1" spans="1:10" x14ac:dyDescent="0.25">
      <c r="A28" s="2" t="s">
        <v>42</v>
      </c>
      <c r="B28" s="2"/>
      <c r="C28" s="2"/>
      <c r="D28" s="2"/>
      <c r="E28" s="2"/>
      <c r="F28" s="2"/>
      <c r="G28" s="2"/>
      <c r="H28" s="2"/>
      <c r="I28" s="2"/>
      <c r="J28" s="2"/>
    </row>
    <row r="29" ht="28" customHeight="1" spans="1:10" x14ac:dyDescent="0.25">
      <c r="A29" s="2" t="s">
        <v>43</v>
      </c>
      <c r="B29" s="2"/>
      <c r="C29" s="2"/>
      <c r="D29" s="2"/>
      <c r="E29" s="2"/>
      <c r="F29" s="2"/>
      <c r="G29" s="2"/>
      <c r="H29" s="2"/>
      <c r="I29" s="2"/>
      <c r="J29" s="2"/>
    </row>
    <row r="30" ht="28" customHeight="1" spans="1:10" x14ac:dyDescent="0.25">
      <c r="A30" s="2" t="s">
        <v>44</v>
      </c>
      <c r="B30" s="2"/>
      <c r="C30" s="2"/>
      <c r="D30" s="2"/>
      <c r="E30" s="2"/>
      <c r="F30" s="2"/>
      <c r="G30" s="2"/>
      <c r="H30" s="2"/>
      <c r="I30" s="2"/>
      <c r="J30" s="2"/>
    </row>
    <row r="31" ht="28" customHeight="1" spans="1:10" x14ac:dyDescent="0.25">
      <c r="A31" s="2" t="s">
        <v>45</v>
      </c>
      <c r="B31" s="2"/>
      <c r="C31" s="2"/>
      <c r="D31" s="2"/>
      <c r="E31" s="2"/>
      <c r="F31" s="2"/>
      <c r="G31" s="2"/>
      <c r="H31" s="2"/>
      <c r="I31" s="2"/>
      <c r="J31" s="2"/>
    </row>
    <row r="32" ht="32" customHeight="1" spans="1:10" x14ac:dyDescent="0.25">
      <c r="A32" s="2" t="s">
        <v>46</v>
      </c>
      <c r="B32" s="2"/>
      <c r="C32" s="2"/>
      <c r="D32" s="2"/>
      <c r="E32" s="2"/>
      <c r="F32" s="2"/>
      <c r="G32" s="2"/>
      <c r="H32" s="2"/>
      <c r="I32" s="2"/>
      <c r="J32" s="2"/>
    </row>
  </sheetData>
  <mergeCells count="25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  <mergeCell ref="A10:B10"/>
    <mergeCell ref="C10:J10"/>
    <mergeCell ref="A11:J11"/>
    <mergeCell ref="A24:J24"/>
    <mergeCell ref="A28:J28"/>
    <mergeCell ref="A29:J29"/>
    <mergeCell ref="A30:J30"/>
    <mergeCell ref="A31:J31"/>
    <mergeCell ref="A32:J32"/>
  </mergeCells>
  <printOptions horizontalCentered="1"/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&amp;LДефектная ведомость&amp;C&amp;P / &amp;N&amp;RСметрикс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workbookViewId="0" showGridLines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18" customWidth="1"/>
    <col min="3" max="3" width="68" customWidth="1"/>
  </cols>
  <sheetData>
    <row r="1" ht="32" customHeight="1" spans="1:3" x14ac:dyDescent="0.25">
      <c r="A1" s="1" t="s">
        <v>68</v>
      </c>
      <c r="B1" s="1"/>
      <c r="C1" s="1"/>
    </row>
    <row r="3" ht="36" customHeight="1" spans="1:3" x14ac:dyDescent="0.25">
      <c r="A3" s="2" t="s">
        <v>69</v>
      </c>
      <c r="B3" s="2"/>
      <c r="C3" s="2"/>
    </row>
    <row r="4" ht="36" customHeight="1" spans="1:3" x14ac:dyDescent="0.25">
      <c r="A4" s="2" t="s">
        <v>70</v>
      </c>
      <c r="B4" s="2"/>
      <c r="C4" s="2"/>
    </row>
    <row r="5" ht="36" customHeight="1" spans="1:3" x14ac:dyDescent="0.25">
      <c r="A5" s="2" t="s">
        <v>71</v>
      </c>
      <c r="B5" s="2"/>
      <c r="C5" s="2"/>
    </row>
    <row r="6" ht="36" customHeight="1" spans="1:3" x14ac:dyDescent="0.25">
      <c r="A6" s="2" t="s">
        <v>72</v>
      </c>
      <c r="B6" s="2"/>
      <c r="C6" s="2"/>
    </row>
    <row r="7" ht="36" customHeight="1" spans="1:3" x14ac:dyDescent="0.25">
      <c r="A7" s="2" t="s">
        <v>73</v>
      </c>
      <c r="B7" s="2"/>
      <c r="C7" s="2"/>
    </row>
    <row r="8" ht="36" customHeight="1" spans="1:3" x14ac:dyDescent="0.25">
      <c r="A8" s="2" t="s">
        <v>74</v>
      </c>
      <c r="B8" s="2"/>
      <c r="C8" s="2"/>
    </row>
    <row r="9" ht="36" customHeight="1" spans="1:3" x14ac:dyDescent="0.25">
      <c r="A9" s="2" t="s">
        <v>75</v>
      </c>
      <c r="B9" s="2"/>
      <c r="C9" s="2"/>
    </row>
    <row r="10" ht="36" customHeight="1" spans="1:3" x14ac:dyDescent="0.25">
      <c r="A10" s="2" t="s">
        <v>76</v>
      </c>
      <c r="B10" s="2"/>
      <c r="C10" s="2"/>
    </row>
    <row r="11" ht="36" customHeight="1" spans="1:3" x14ac:dyDescent="0.25">
      <c r="A11" s="2" t="s">
        <v>77</v>
      </c>
      <c r="B11" s="2"/>
      <c r="C11" s="2"/>
    </row>
    <row r="12" ht="36" customHeight="1" spans="1:3" x14ac:dyDescent="0.25">
      <c r="A12" s="2" t="s">
        <v>78</v>
      </c>
      <c r="B12" s="2"/>
      <c r="C12" s="2"/>
    </row>
    <row r="13" ht="36" customHeight="1" spans="1:3" x14ac:dyDescent="0.25">
      <c r="A13" s="2" t="s">
        <v>79</v>
      </c>
      <c r="B13" s="2"/>
      <c r="C13" s="2"/>
    </row>
    <row r="14" ht="36" customHeight="1" spans="1:3" x14ac:dyDescent="0.25">
      <c r="A14" s="2" t="s">
        <v>80</v>
      </c>
      <c r="B14" s="2"/>
      <c r="C14" s="2"/>
    </row>
    <row r="15" ht="36" customHeight="1" spans="1:3" x14ac:dyDescent="0.25">
      <c r="A15" s="2" t="s">
        <v>81</v>
      </c>
      <c r="B15" s="2"/>
      <c r="C15" s="2"/>
    </row>
    <row r="16" ht="36" customHeight="1" spans="1:3" x14ac:dyDescent="0.25">
      <c r="A16" s="2" t="s">
        <v>82</v>
      </c>
      <c r="B16" s="2"/>
      <c r="C16" s="2"/>
    </row>
    <row r="17" ht="36" customHeight="1" spans="1:3" x14ac:dyDescent="0.25">
      <c r="A17" s="2" t="s">
        <v>83</v>
      </c>
      <c r="B17" s="2"/>
      <c r="C17" s="2"/>
    </row>
    <row r="18" ht="36" customHeight="1" spans="1:3" x14ac:dyDescent="0.25">
      <c r="A18" s="2" t="s">
        <v>84</v>
      </c>
      <c r="B18" s="2"/>
      <c r="C18" s="2"/>
    </row>
    <row r="19" ht="36" customHeight="1" spans="1:3" x14ac:dyDescent="0.25">
      <c r="A19" s="2" t="s">
        <v>85</v>
      </c>
      <c r="B19" s="2"/>
      <c r="C19" s="2"/>
    </row>
    <row r="21" ht="32" customHeight="1" spans="1:3" x14ac:dyDescent="0.25">
      <c r="A21" s="1" t="s">
        <v>86</v>
      </c>
      <c r="B21" s="1"/>
      <c r="C21" s="1"/>
    </row>
    <row r="22" ht="40" customHeight="1" spans="1:3" x14ac:dyDescent="0.25">
      <c r="A22" s="5" t="s">
        <v>87</v>
      </c>
      <c r="B22" s="5" t="s">
        <v>88</v>
      </c>
      <c r="C22" s="5" t="s">
        <v>89</v>
      </c>
    </row>
    <row r="23" ht="24" customHeight="1" spans="1:3" x14ac:dyDescent="0.25">
      <c r="A23" s="2" t="s">
        <v>90</v>
      </c>
      <c r="B23" s="13">
        <v>6</v>
      </c>
      <c r="C23" s="2" t="s">
        <v>91</v>
      </c>
    </row>
    <row r="24" ht="24" customHeight="1" spans="1:3" x14ac:dyDescent="0.25">
      <c r="A24" s="2" t="s">
        <v>92</v>
      </c>
      <c r="B24" s="13">
        <v>2.8</v>
      </c>
      <c r="C24" s="2" t="s">
        <v>91</v>
      </c>
    </row>
    <row r="25" ht="24" customHeight="1" spans="1:3" x14ac:dyDescent="0.25">
      <c r="A25" s="2" t="s">
        <v>93</v>
      </c>
      <c r="B25" s="13">
        <v>1.2</v>
      </c>
      <c r="C25" s="2" t="s">
        <v>91</v>
      </c>
    </row>
    <row r="26" ht="24" customHeight="1" spans="1:3" x14ac:dyDescent="0.25">
      <c r="A26" s="2" t="s">
        <v>94</v>
      </c>
      <c r="B26" s="13">
        <v>1.5</v>
      </c>
      <c r="C26" s="2" t="s">
        <v>91</v>
      </c>
    </row>
    <row r="27" ht="24" customHeight="1" spans="1:3" x14ac:dyDescent="0.25">
      <c r="A27" s="2" t="s">
        <v>95</v>
      </c>
      <c r="B27" s="13">
        <v>0.9</v>
      </c>
      <c r="C27" s="2" t="s">
        <v>91</v>
      </c>
    </row>
    <row r="28" ht="24" customHeight="1" spans="1:3" x14ac:dyDescent="0.25">
      <c r="A28" s="2" t="s">
        <v>96</v>
      </c>
      <c r="B28" s="13">
        <v>2.1</v>
      </c>
      <c r="C28" s="2" t="s">
        <v>91</v>
      </c>
    </row>
    <row r="29" ht="24" customHeight="1" spans="1:3" x14ac:dyDescent="0.25">
      <c r="A29" s="2" t="s">
        <v>97</v>
      </c>
      <c r="B29" s="12">
        <f>IF(COUNT(B23:B24)=2,ROUND(B23*B24,2),"")</f>
        <v>16.8</v>
      </c>
      <c r="C29" s="2" t="s">
        <v>98</v>
      </c>
    </row>
    <row r="30" ht="24" customHeight="1" spans="1:3" x14ac:dyDescent="0.25">
      <c r="A30" s="2" t="s">
        <v>99</v>
      </c>
      <c r="B30" s="12">
        <f>IF(COUNT(B25:B26)=2,ROUND(B25*B26,2),"")</f>
        <v>1.8</v>
      </c>
      <c r="C30" s="2" t="s">
        <v>100</v>
      </c>
    </row>
    <row r="31" ht="24" customHeight="1" spans="1:3" x14ac:dyDescent="0.25">
      <c r="A31" s="2" t="s">
        <v>101</v>
      </c>
      <c r="B31" s="12">
        <f>IF(COUNT(B27:B28)=2,ROUND(B27*B28,2),"")</f>
        <v>1.89</v>
      </c>
      <c r="C31" s="2" t="s">
        <v>102</v>
      </c>
    </row>
    <row r="32" ht="24" customHeight="1" spans="1:3" x14ac:dyDescent="0.25">
      <c r="A32" s="2" t="s">
        <v>103</v>
      </c>
      <c r="B32" s="12">
        <f>IF(COUNT(B29:B31)=3,ROUND(B29-B30-B31,2),"")</f>
        <v>13.11</v>
      </c>
      <c r="C32" s="2" t="s">
        <v>104</v>
      </c>
    </row>
    <row r="33" ht="24" customHeight="1" spans="1:3" x14ac:dyDescent="0.25">
      <c r="A33" s="2" t="s">
        <v>105</v>
      </c>
      <c r="B33" s="12">
        <f>IF(ISNUMBER('Дефекты'!H14),'Дефекты'!H14,"")</f>
        <v>1</v>
      </c>
      <c r="C33" s="2" t="s">
        <v>106</v>
      </c>
    </row>
    <row r="34" ht="24" customHeight="1" spans="1:3" x14ac:dyDescent="0.25">
      <c r="A34" s="2" t="s">
        <v>107</v>
      </c>
      <c r="B34" s="14">
        <f>IF(AND(COUNT(B32:B33)=2,B32&gt;0),B33/B32,"")</f>
        <v>0.07627765064836003</v>
      </c>
      <c r="C34" s="2" t="s">
        <v>108</v>
      </c>
    </row>
    <row r="36" ht="36" customHeight="1" spans="1:3" x14ac:dyDescent="0.25">
      <c r="A36" s="2" t="s">
        <v>109</v>
      </c>
      <c r="B36" s="2"/>
      <c r="C36" s="2"/>
    </row>
    <row r="38" ht="32" customHeight="1" spans="1:3" x14ac:dyDescent="0.25">
      <c r="A38" s="1" t="s">
        <v>110</v>
      </c>
      <c r="B38" s="1"/>
      <c r="C38" s="1"/>
    </row>
    <row r="39" ht="32" customHeight="1" spans="1:3" x14ac:dyDescent="0.25">
      <c r="A39" s="2" t="s">
        <v>111</v>
      </c>
      <c r="B39" s="2"/>
      <c r="C39" s="2"/>
    </row>
    <row r="40" ht="42" customHeight="1" spans="1:3" x14ac:dyDescent="0.25">
      <c r="A40" s="2" t="s">
        <v>112</v>
      </c>
      <c r="B40" s="2"/>
      <c r="C40" s="2"/>
    </row>
    <row r="41" ht="32" customHeight="1" spans="1:3" x14ac:dyDescent="0.25">
      <c r="A41" s="2" t="s">
        <v>113</v>
      </c>
      <c r="B41" s="2"/>
      <c r="C41" s="2"/>
    </row>
  </sheetData>
  <mergeCells count="24">
    <mergeCell ref="A1:C1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1:C21"/>
    <mergeCell ref="A36:C36"/>
    <mergeCell ref="A38:C38"/>
    <mergeCell ref="A39:C39"/>
    <mergeCell ref="A40:C40"/>
    <mergeCell ref="A41:C41"/>
  </mergeCells>
  <dataValidations count="1">
    <dataValidation type="decimal" operator="greaterThanOrEqual" allowBlank="1" sqref="B23:B28">
      <formula1>0</formula1>
    </dataValidation>
  </dataValidations>
  <printOptions horizontalCentered="1"/>
  <pageMargins left="0.25" right="0.25" top="0.35" bottom="0.35" header="0.15" footer="0.15"/>
  <pageSetup paperSize="9" orientation="landscape" horizontalDpi="4294967295" verticalDpi="4294967295" scale="100" fitToWidth="1" fitToHeight="0"/>
  <headerFooter>
    <oddFooter>&amp;LДефектная ведомость&amp;C&amp;P / &amp;N&amp;RСметрикс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Дефекты</vt:lpstr>
      <vt:lpstr>Работы для сметы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