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ВОР" state="visible" r:id="rId5"/>
    <sheet sheetId="3" name="Подбор" state="visible" r:id="rId6"/>
    <sheet sheetId="4" name="Расчёт" state="visible" r:id="rId7"/>
    <sheet sheetId="5" name="Проверка" state="visible" r:id="rId8"/>
  </sheets>
  <definedNames>
    <definedName name="_xlnm.Print_Area" localSheetId="0">'Паспорт'!$A1:$B29</definedName>
    <definedName name="_xlnm.Print_Area" localSheetId="1">'ВОР'!$A1:$J32</definedName>
    <definedName name="_xlnm.Print_Titles" localSheetId="1">'ВОР'!$1:$4</definedName>
    <definedName name="_xlnm.Print_Area" localSheetId="2">'Подбор'!$A1:$B23</definedName>
    <definedName name="_xlnm.Print_Area" localSheetId="3">'Расчёт'!$A1:$D33</definedName>
    <definedName name="_xlnm.Print_Area" localSheetId="4">'Проверка'!$A1:$B24</definedName>
  </definedNames>
  <calcPr calcId="171027" fullCalcOnLoad="1"/>
</workbook>
</file>

<file path=xl/sharedStrings.xml><?xml version="1.0" encoding="utf-8"?>
<sst xmlns="http://schemas.openxmlformats.org/spreadsheetml/2006/main" count="172" uniqueCount="140">
  <si>
    <t>Паспорт</t>
  </si>
  <si>
    <t>Реквизит</t>
  </si>
  <si>
    <t>Значение</t>
  </si>
  <si>
    <t>Объект</t>
  </si>
  <si>
    <t>Стадия и назначение</t>
  </si>
  <si>
    <t>Проект и лист</t>
  </si>
  <si>
    <t>ПОС и технология</t>
  </si>
  <si>
    <t>База расчёта</t>
  </si>
  <si>
    <t>Редакция для применения</t>
  </si>
  <si>
    <t>Регион и ценовая зона</t>
  </si>
  <si>
    <t>Период текущих цен</t>
  </si>
  <si>
    <t>Дата проверки</t>
  </si>
  <si>
    <t>Составитель</t>
  </si>
  <si>
    <t>Проверяющий</t>
  </si>
  <si>
    <t>Статус</t>
  </si>
  <si>
    <t>Заполните исходные данные и подтвердите подбор</t>
  </si>
  <si>
    <t>Исходные проектные числа</t>
  </si>
  <si>
    <t>Глубины и условия заполняются по проекту</t>
  </si>
  <si>
    <t>Коэффициенты</t>
  </si>
  <si>
    <t>Основания поправок проверяются по технической части</t>
  </si>
  <si>
    <t>Происхождение данных</t>
  </si>
  <si>
    <t>Документ</t>
  </si>
  <si>
    <t>Правила применения</t>
  </si>
  <si>
    <t>Методика № 571/пр, пункты 2, 3, 7, 8, 10, 11 и 12</t>
  </si>
  <si>
    <t>Методика применения сметных норм, официальный текст</t>
  </si>
  <si>
    <t>Расход ресурсов</t>
  </si>
  <si>
    <t>ГЭСН 04-01-038-02: измеритель 100 м, шнековая установка и бортовой автомобиль</t>
  </si>
  <si>
    <t>ГЭСН 04-01-038, состав и ресурсы</t>
  </si>
  <si>
    <t>Базисные затраты</t>
  </si>
  <si>
    <t>ФЕР ФСНБ-2020, 04-01-038-02, уровень цен 2001 года</t>
  </si>
  <si>
    <t>ФЕР 04-01-038, базисные затраты</t>
  </si>
  <si>
    <t>Заполнение</t>
  </si>
  <si>
    <t>Жёлтые ячейки предназначены для исходных данных. Формулы пересчитываются в Excel.</t>
  </si>
  <si>
    <t>Границы расчёта</t>
  </si>
  <si>
    <t>Текущие цены, НР, СП, непредвиденные затраты и НДС не рассчитываются.</t>
  </si>
  <si>
    <t>ВОР</t>
  </si>
  <si>
    <t>Бурение: одна строка на скважину</t>
  </si>
  <si>
    <t>№</t>
  </si>
  <si>
    <t>Скважина</t>
  </si>
  <si>
    <t>Назначение</t>
  </si>
  <si>
    <t>Способ и установка</t>
  </si>
  <si>
    <t>Глубина, м</t>
  </si>
  <si>
    <t>Диаметр бурения, мм</t>
  </si>
  <si>
    <t>Интервалы грунта, м</t>
  </si>
  <si>
    <t>Группа по буримости</t>
  </si>
  <si>
    <t>Уточнения</t>
  </si>
  <si>
    <t>Проходка, м</t>
  </si>
  <si>
    <t>Сопутствующие работы: идентификатор должен совпадать со строкой бурения</t>
  </si>
  <si>
    <t>Труба и материал</t>
  </si>
  <si>
    <t>Соединение</t>
  </si>
  <si>
    <t>Диаметр обсадки, мм</t>
  </si>
  <si>
    <t>Длина обсадки, м</t>
  </si>
  <si>
    <t>Фильтр и тип</t>
  </si>
  <si>
    <t>Длина фильтра, м</t>
  </si>
  <si>
    <t>Способ откачки</t>
  </si>
  <si>
    <t>Откачка, сутки</t>
  </si>
  <si>
    <t>Основание</t>
  </si>
  <si>
    <t>Тампонаж и другие работы записывают отдельными строками по проекту. Пустое поле не означает нулевой объём.</t>
  </si>
  <si>
    <t>Подбор</t>
  </si>
  <si>
    <t>Условие или проверка</t>
  </si>
  <si>
    <t>Глубина каждой, м</t>
  </si>
  <si>
    <t>База и редакция</t>
  </si>
  <si>
    <t>Шифр</t>
  </si>
  <si>
    <t>Наименование</t>
  </si>
  <si>
    <t>Измеритель бурения, м</t>
  </si>
  <si>
    <t>Предел глубины нормы, м</t>
  </si>
  <si>
    <t>Поправки и основание</t>
  </si>
  <si>
    <t>Не подобрано</t>
  </si>
  <si>
    <t>Состав работ</t>
  </si>
  <si>
    <t>Крепление и устойчивость</t>
  </si>
  <si>
    <t>Тампонаж и фильтр</t>
  </si>
  <si>
    <t>Откачка и насос</t>
  </si>
  <si>
    <t>Решение сметчика и дата</t>
  </si>
  <si>
    <t>Карточка нормы для проверки состава и ресурсов</t>
  </si>
  <si>
    <t>Расчёт</t>
  </si>
  <si>
    <t>ГЭСН ФСНБ-2022</t>
  </si>
  <si>
    <t>Единица</t>
  </si>
  <si>
    <t>Основание или порядок расчёта</t>
  </si>
  <si>
    <t>Общая проходка</t>
  </si>
  <si>
    <t>м</t>
  </si>
  <si>
    <t>Сумма глубин из листа «ВОР»</t>
  </si>
  <si>
    <t>Измеритель выбранной нормы</t>
  </si>
  <si>
    <t>Числовой измеритель из листа «Подбор»</t>
  </si>
  <si>
    <t>Количество по норме</t>
  </si>
  <si>
    <t>ед. нормы</t>
  </si>
  <si>
    <t>Проходка / измеритель</t>
  </si>
  <si>
    <t>Шнековая установка на измеритель</t>
  </si>
  <si>
    <t>маш.-ч</t>
  </si>
  <si>
    <t>ГЭСН 04-01-038-02, ресурс 91.04.01-021</t>
  </si>
  <si>
    <t>Шнековая установка на объём</t>
  </si>
  <si>
    <t>Расход на измеритель × количество</t>
  </si>
  <si>
    <t>Бортовой автомобиль на измеритель</t>
  </si>
  <si>
    <t>ГЭСН 04-01-038-02, ресурс 91.14.02-001</t>
  </si>
  <si>
    <t>Бортовой автомобиль на объём</t>
  </si>
  <si>
    <t>Ресурсы без поправок. Диаметр и условия применения подтверждают перед утверждением.</t>
  </si>
  <si>
    <t>ФЕР ФСНБ-2020: отдельная демонстрация</t>
  </si>
  <si>
    <t>Базисный уровень цен 2001 года</t>
  </si>
  <si>
    <t>Шифр ФЕР</t>
  </si>
  <si>
    <t>Проверяется отдельно от редакции ГЭСН</t>
  </si>
  <si>
    <t>Измеритель ФЕР</t>
  </si>
  <si>
    <t>Измеритель выбранной ФЕР</t>
  </si>
  <si>
    <t>Количество по ФЕР</t>
  </si>
  <si>
    <t>Проходка / измеритель ФЕР</t>
  </si>
  <si>
    <t>Оплата труда рабочих на измеритель</t>
  </si>
  <si>
    <t>руб.</t>
  </si>
  <si>
    <t>ФЕР 04-01-038-02</t>
  </si>
  <si>
    <t>Эксплуатация машин на измеритель</t>
  </si>
  <si>
    <t>Материалы операции на измеритель</t>
  </si>
  <si>
    <t>Оплата труда рабочих на объём</t>
  </si>
  <si>
    <t>ЗПМ повторно к ЭМ не прибавляют</t>
  </si>
  <si>
    <t>Эксплуатация машин на объём</t>
  </si>
  <si>
    <t>Материалы операции на объём</t>
  </si>
  <si>
    <t>Базисные прямые затраты на объём</t>
  </si>
  <si>
    <t>(ОЗП + ЭМ + МАТ) × количество</t>
  </si>
  <si>
    <t>ЗПМ внутри ЭМ на измеритель</t>
  </si>
  <si>
    <t>ЗПМ на объём, справочно внутри ЭМ</t>
  </si>
  <si>
    <t>Только бурение. Текущая стоимость и начисления здесь не рассчитываются.</t>
  </si>
  <si>
    <t>Обсадка, фильтр и откачка имеют отдельные проектные объёмы и измерители.</t>
  </si>
  <si>
    <t>Проверка</t>
  </si>
  <si>
    <t>Проверить</t>
  </si>
  <si>
    <t>Решение и основание</t>
  </si>
  <si>
    <t>Назначение и технология подтверждены</t>
  </si>
  <si>
    <t>Глубина каждой и интервалы грунта подтверждены</t>
  </si>
  <si>
    <t>Диаметр бурения установлен</t>
  </si>
  <si>
    <t>Диаметры обсадки и фильтра установлены</t>
  </si>
  <si>
    <t>Буримость отделена от устойчивости стенок</t>
  </si>
  <si>
    <t>Редакция сборника и техническая часть проверены</t>
  </si>
  <si>
    <t>Поправки имеют нормативное основание</t>
  </si>
  <si>
    <t>Измеритель каждого шифра проверен</t>
  </si>
  <si>
    <t>Перемещение станка не продублировано</t>
  </si>
  <si>
    <t>Бурение свайного комплекса не продублировано</t>
  </si>
  <si>
    <t>Спуск насоса для откачки не продублирован</t>
  </si>
  <si>
    <t>Проектные материалы проверены по ресурсам</t>
  </si>
  <si>
    <t>Для текущих цен указаны регион, период и основания</t>
  </si>
  <si>
    <t>Подбор утверждён сметчиком</t>
  </si>
  <si>
    <t>Расчётные проверки</t>
  </si>
  <si>
    <t>Результат</t>
  </si>
  <si>
    <t>Диаметр бурения: все заполненные глубины должны иметь диаметр</t>
  </si>
  <si>
    <t>Измеритель бурения</t>
  </si>
  <si>
    <t>Проверка суммы компонентов ФЕР,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</si>
</sst>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0000"/>
  </numFmts>
  <fonts count="5" x14ac:knownFonts="1">
    <font>
      <color theme="1"/>
      <family val="2"/>
      <scheme val="minor"/>
      <sz val="11"/>
      <name val="Calibri"/>
    </font>
    <font>
      <b/>
      <color rgb="FF432B21"/>
      <sz val="14"/>
      <name val="Arial"/>
    </font>
    <font>
      <b/>
      <color rgb="FFFFFFFF"/>
      <sz val="10"/>
      <name val="Arial"/>
    </font>
    <font>
      <color rgb="FF292522"/>
      <sz val="10"/>
      <name val="Arial"/>
    </font>
    <font>
      <u/>
      <color rgb="FF315C8C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52392D"/>
      </patternFill>
    </fill>
    <fill>
      <patternFill patternType="solid">
        <fgColor rgb="FFFFF0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3" borderId="0" xfId="0" applyFill="1"/>
    <xf numFmtId="164" fontId="3" fillId="3" borderId="0" xfId="0" applyNumberFormat="1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2" fontId="0" fillId="3" borderId="0" xfId="0" applyNumberFormat="1" applyFill="1"/>
    <xf numFmtId="2" fontId="3" fillId="0" borderId="0" xfId="0" applyNumberFormat="1" applyFont="1" applyAlignment="1">
      <alignment horizontal="right" vertical="center" wrapText="1"/>
    </xf>
    <xf numFmtId="165" fontId="3" fillId="0" borderId="0" xfId="0" applyNumberFormat="1" applyFont="1" applyAlignment="1">
      <alignment horizontal="right" vertical="center" wrapText="1"/>
    </xf>
    <xf numFmtId="165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FrsnDocument/DocDataByGuid/f1a96b87-242c-466c-b10c-115bb92d43ea" TargetMode="External"/><Relationship Id="rId2" Type="http://schemas.openxmlformats.org/officeDocument/2006/relationships/hyperlink" Target="https://smetrix.ru/spravochnik/gesn-2022/04-01-038/" TargetMode="External"/><Relationship Id="rId3" Type="http://schemas.openxmlformats.org/officeDocument/2006/relationships/hyperlink" Target="https://smetrix.ru/spravochnik/fer/04-01-038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smetrix.ru/spravochnik/gesn-2022/04-01-0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29"/>
  <sheetViews>
    <sheetView workbookViewId="0" showGridLines="0"/>
  </sheetViews>
  <sheetFormatPr defaultRowHeight="28" outlineLevelRow="0" outlineLevelCol="0" x14ac:dyDescent="55" customHeight="1"/>
  <cols>
    <col min="1" max="1" width="34" customWidth="1"/>
    <col min="2" max="2" width="84" customWidth="1"/>
  </cols>
  <sheetData>
    <row r="2" spans="1:1" x14ac:dyDescent="0.25">
      <c r="A2" s="1" t="s">
        <v>0</v>
      </c>
    </row>
    <row r="4" ht="48" customHeight="1" spans="1:2" x14ac:dyDescent="0.25">
      <c r="A4" s="2" t="s">
        <v>1</v>
      </c>
      <c r="B4" s="2" t="s">
        <v>2</v>
      </c>
    </row>
    <row r="5" ht="32" customHeight="1" spans="1:2" x14ac:dyDescent="0.25">
      <c r="A5" s="3" t="s">
        <v>3</v>
      </c>
      <c r="B5" s="4"/>
    </row>
    <row r="6" ht="32" customHeight="1" spans="1:2" x14ac:dyDescent="0.25">
      <c r="A6" s="3" t="s">
        <v>4</v>
      </c>
      <c r="B6" s="4"/>
    </row>
    <row r="7" ht="32" customHeight="1" spans="1:2" x14ac:dyDescent="0.25">
      <c r="A7" s="3" t="s">
        <v>5</v>
      </c>
      <c r="B7" s="4"/>
    </row>
    <row r="8" ht="32" customHeight="1" spans="1:2" x14ac:dyDescent="0.25">
      <c r="A8" s="3" t="s">
        <v>6</v>
      </c>
      <c r="B8" s="4"/>
    </row>
    <row r="9" ht="32" customHeight="1" spans="1:2" x14ac:dyDescent="0.25">
      <c r="A9" s="3" t="s">
        <v>7</v>
      </c>
      <c r="B9" s="4"/>
    </row>
    <row r="10" ht="32" customHeight="1" spans="1:2" x14ac:dyDescent="0.25">
      <c r="A10" s="3" t="s">
        <v>8</v>
      </c>
      <c r="B10" s="4"/>
    </row>
    <row r="11" ht="32" customHeight="1" spans="1:2" x14ac:dyDescent="0.25">
      <c r="A11" s="3" t="s">
        <v>9</v>
      </c>
      <c r="B11" s="4"/>
    </row>
    <row r="12" ht="32" customHeight="1" spans="1:2" x14ac:dyDescent="0.25">
      <c r="A12" s="3" t="s">
        <v>10</v>
      </c>
      <c r="B12" s="4"/>
    </row>
    <row r="13" ht="32" customHeight="1" spans="1:2" x14ac:dyDescent="0.25">
      <c r="A13" s="3" t="s">
        <v>11</v>
      </c>
      <c r="B13" s="5">
        <v>46302</v>
      </c>
    </row>
    <row r="14" ht="32" customHeight="1" spans="1:2" x14ac:dyDescent="0.25">
      <c r="A14" s="3" t="s">
        <v>12</v>
      </c>
      <c r="B14" s="4"/>
    </row>
    <row r="15" ht="32" customHeight="1" spans="1:2" x14ac:dyDescent="0.25">
      <c r="A15" s="3" t="s">
        <v>13</v>
      </c>
      <c r="B15" s="4"/>
    </row>
    <row r="16" ht="44" customHeight="1" spans="1:2" x14ac:dyDescent="0.25">
      <c r="A16" s="3" t="s">
        <v>14</v>
      </c>
      <c r="B16" s="6" t="s">
        <v>15</v>
      </c>
    </row>
    <row r="17" ht="32" customHeight="1" spans="1:2" x14ac:dyDescent="0.25">
      <c r="A17" s="3" t="s">
        <v>16</v>
      </c>
      <c r="B17" s="6" t="s">
        <v>17</v>
      </c>
    </row>
    <row r="18" ht="32" customHeight="1" spans="1:2" x14ac:dyDescent="0.25">
      <c r="A18" s="3" t="s">
        <v>18</v>
      </c>
      <c r="B18" s="6" t="s">
        <v>19</v>
      </c>
    </row>
    <row r="20" ht="48" customHeight="1" spans="1:2" x14ac:dyDescent="0.25">
      <c r="A20" s="2" t="s">
        <v>20</v>
      </c>
      <c r="B20" s="2" t="s">
        <v>21</v>
      </c>
    </row>
    <row r="21" ht="40" customHeight="1" spans="1:2" x14ac:dyDescent="0.25">
      <c r="A21" s="3" t="s">
        <v>22</v>
      </c>
      <c r="B21" s="3" t="s">
        <v>23</v>
      </c>
    </row>
    <row r="22" spans="2:2" x14ac:dyDescent="0.25">
      <c r="B22" s="7" t="s">
        <v>24</v>
      </c>
    </row>
    <row r="23" ht="46" customHeight="1" spans="1:2" x14ac:dyDescent="0.25">
      <c r="A23" s="3" t="s">
        <v>25</v>
      </c>
      <c r="B23" s="3" t="s">
        <v>26</v>
      </c>
    </row>
    <row r="24" spans="2:2" x14ac:dyDescent="0.25">
      <c r="B24" s="7" t="s">
        <v>27</v>
      </c>
    </row>
    <row r="25" ht="38" customHeight="1" spans="1:2" x14ac:dyDescent="0.25">
      <c r="A25" s="3" t="s">
        <v>28</v>
      </c>
      <c r="B25" s="3" t="s">
        <v>29</v>
      </c>
    </row>
    <row r="26" spans="2:2" x14ac:dyDescent="0.25">
      <c r="B26" s="7" t="s">
        <v>30</v>
      </c>
    </row>
    <row r="28" ht="46" customHeight="1" spans="1:2" x14ac:dyDescent="0.25">
      <c r="A28" s="3" t="s">
        <v>31</v>
      </c>
      <c r="B28" s="3" t="s">
        <v>32</v>
      </c>
    </row>
    <row r="29" ht="40" customHeight="1" spans="1:2" x14ac:dyDescent="0.25">
      <c r="A29" s="3" t="s">
        <v>33</v>
      </c>
      <c r="B29" s="3" t="s">
        <v>34</v>
      </c>
    </row>
  </sheetData>
  <hyperlinks>
    <hyperlink ref="B22" r:id="rId1"/>
    <hyperlink ref="B24" r:id="rId2"/>
    <hyperlink ref="B26" r:id="rId3"/>
  </hyperlinks>
  <pageMargins left="0.3" right="0.3" top="0.4" bottom="0.4" header="0.2" footer="0.2"/>
  <pageSetup paperSize="8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32"/>
  <sheetViews>
    <sheetView workbookViewId="0" showGridLines="0">
      <pane xSplit="2" ySplit="4" topLeftCell="C5" activePane="bottomRight" state="frozen"/>
      <selection pane="bottomRight"/>
    </sheetView>
  </sheetViews>
  <sheetFormatPr defaultRowHeight="28" outlineLevelRow="0" outlineLevelCol="0" x14ac:dyDescent="55" customHeight="1"/>
  <cols>
    <col min="1" max="2" width="14" customWidth="1"/>
    <col min="3" max="3" width="22" customWidth="1"/>
    <col min="4" max="4" width="26" customWidth="1"/>
    <col min="5" max="5" width="14" customWidth="1"/>
    <col min="6" max="6" width="15" customWidth="1"/>
    <col min="7" max="7" width="22" customWidth="1"/>
    <col min="8" max="8" width="13" customWidth="1"/>
    <col min="9" max="9" width="22" customWidth="1"/>
    <col min="10" max="10" width="24" customWidth="1"/>
  </cols>
  <sheetData>
    <row r="2" spans="1:1" x14ac:dyDescent="0.25">
      <c r="A2" s="1" t="s">
        <v>35</v>
      </c>
    </row>
    <row r="3" ht="34" customHeight="1" spans="1:10" x14ac:dyDescent="0.25">
      <c r="A3" s="3" t="s">
        <v>36</v>
      </c>
      <c r="B3" s="3"/>
      <c r="C3" s="3"/>
      <c r="D3" s="3"/>
      <c r="E3" s="3"/>
      <c r="F3" s="3"/>
      <c r="G3" s="3"/>
      <c r="H3" s="3"/>
      <c r="I3" s="3"/>
      <c r="J3" s="3"/>
    </row>
    <row r="4" ht="48" customHeight="1" spans="1:10" x14ac:dyDescent="0.25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 t="s">
        <v>43</v>
      </c>
      <c r="H4" s="2" t="s">
        <v>44</v>
      </c>
      <c r="I4" s="2" t="s">
        <v>5</v>
      </c>
      <c r="J4" s="2" t="s">
        <v>45</v>
      </c>
    </row>
    <row r="5" ht="52" customHeight="1" spans="1:10" x14ac:dyDescent="0.25">
      <c r="A5" s="8">
        <v>1</v>
      </c>
      <c r="B5" s="4"/>
      <c r="C5" s="4"/>
      <c r="D5" s="4"/>
      <c r="E5" s="9"/>
      <c r="F5" s="4"/>
      <c r="G5" s="4"/>
      <c r="H5" s="4"/>
      <c r="I5" s="4"/>
      <c r="J5" s="4"/>
    </row>
    <row r="6" ht="52" customHeight="1" spans="1:10" x14ac:dyDescent="0.25">
      <c r="A6" s="8">
        <v>2</v>
      </c>
      <c r="B6" s="4"/>
      <c r="C6" s="4"/>
      <c r="D6" s="4"/>
      <c r="E6" s="9"/>
      <c r="F6" s="4"/>
      <c r="G6" s="4"/>
      <c r="H6" s="4"/>
      <c r="I6" s="4"/>
      <c r="J6" s="4"/>
    </row>
    <row r="7" ht="52" customHeight="1" spans="1:10" x14ac:dyDescent="0.25">
      <c r="A7" s="8">
        <v>3</v>
      </c>
      <c r="B7" s="4"/>
      <c r="C7" s="4"/>
      <c r="D7" s="4"/>
      <c r="E7" s="9"/>
      <c r="F7" s="4"/>
      <c r="G7" s="4"/>
      <c r="H7" s="4"/>
      <c r="I7" s="4"/>
      <c r="J7" s="4"/>
    </row>
    <row r="8" ht="52" customHeight="1" spans="1:10" x14ac:dyDescent="0.25">
      <c r="A8" s="8">
        <v>4</v>
      </c>
      <c r="B8" s="4"/>
      <c r="C8" s="4"/>
      <c r="D8" s="4"/>
      <c r="E8" s="9"/>
      <c r="F8" s="4"/>
      <c r="G8" s="4"/>
      <c r="H8" s="4"/>
      <c r="I8" s="4"/>
      <c r="J8" s="4"/>
    </row>
    <row r="9" ht="52" customHeight="1" spans="1:10" x14ac:dyDescent="0.25">
      <c r="A9" s="8">
        <v>5</v>
      </c>
      <c r="B9" s="4"/>
      <c r="C9" s="4"/>
      <c r="D9" s="4"/>
      <c r="E9" s="9"/>
      <c r="F9" s="4"/>
      <c r="G9" s="4"/>
      <c r="H9" s="4"/>
      <c r="I9" s="4"/>
      <c r="J9" s="4"/>
    </row>
    <row r="10" ht="52" customHeight="1" spans="1:10" x14ac:dyDescent="0.25">
      <c r="A10" s="8">
        <v>6</v>
      </c>
      <c r="B10" s="4"/>
      <c r="C10" s="4"/>
      <c r="D10" s="4"/>
      <c r="E10" s="9"/>
      <c r="F10" s="4"/>
      <c r="G10" s="4"/>
      <c r="H10" s="4"/>
      <c r="I10" s="4"/>
      <c r="J10" s="4"/>
    </row>
    <row r="11" ht="52" customHeight="1" spans="1:10" x14ac:dyDescent="0.25">
      <c r="A11" s="8">
        <v>7</v>
      </c>
      <c r="B11" s="4"/>
      <c r="C11" s="4"/>
      <c r="D11" s="4"/>
      <c r="E11" s="9"/>
      <c r="F11" s="4"/>
      <c r="G11" s="4"/>
      <c r="H11" s="4"/>
      <c r="I11" s="4"/>
      <c r="J11" s="4"/>
    </row>
    <row r="12" ht="52" customHeight="1" spans="1:10" x14ac:dyDescent="0.25">
      <c r="A12" s="8">
        <v>8</v>
      </c>
      <c r="B12" s="4"/>
      <c r="C12" s="4"/>
      <c r="D12" s="4"/>
      <c r="E12" s="9"/>
      <c r="F12" s="4"/>
      <c r="G12" s="4"/>
      <c r="H12" s="4"/>
      <c r="I12" s="4"/>
      <c r="J12" s="4"/>
    </row>
    <row r="13" ht="52" customHeight="1" spans="1:10" x14ac:dyDescent="0.25">
      <c r="A13" s="8">
        <v>9</v>
      </c>
      <c r="B13" s="4"/>
      <c r="C13" s="4"/>
      <c r="D13" s="4"/>
      <c r="E13" s="9"/>
      <c r="F13" s="4"/>
      <c r="G13" s="4"/>
      <c r="H13" s="4"/>
      <c r="I13" s="4"/>
      <c r="J13" s="4"/>
    </row>
    <row r="14" ht="52" customHeight="1" spans="1:10" x14ac:dyDescent="0.25">
      <c r="A14" s="8">
        <v>10</v>
      </c>
      <c r="B14" s="4"/>
      <c r="C14" s="4"/>
      <c r="D14" s="4"/>
      <c r="E14" s="9"/>
      <c r="F14" s="4"/>
      <c r="G14" s="4"/>
      <c r="H14" s="4"/>
      <c r="I14" s="4"/>
      <c r="J14" s="4"/>
    </row>
    <row r="15" ht="34" customHeight="1" spans="1:5" x14ac:dyDescent="0.25">
      <c r="A15" s="3" t="s">
        <v>46</v>
      </c>
      <c r="B15" s="3"/>
      <c r="C15" s="3"/>
      <c r="D15" s="3"/>
      <c r="E15" s="10" t="str">
        <f>IF(COUNT(E5:E14)=0,"",SUM(E5:E14))</f>
        <v/>
      </c>
    </row>
    <row r="18" ht="34" customHeight="1" spans="1:10" x14ac:dyDescent="0.25">
      <c r="A18" s="3" t="s">
        <v>47</v>
      </c>
      <c r="B18" s="3"/>
      <c r="C18" s="3"/>
      <c r="D18" s="3"/>
      <c r="E18" s="3"/>
      <c r="F18" s="3"/>
      <c r="G18" s="3"/>
      <c r="H18" s="3"/>
      <c r="I18" s="3"/>
      <c r="J18" s="3"/>
    </row>
    <row r="20" ht="48" customHeight="1" spans="1:10" x14ac:dyDescent="0.25">
      <c r="A20" s="2" t="s">
        <v>38</v>
      </c>
      <c r="B20" s="2" t="s">
        <v>48</v>
      </c>
      <c r="C20" s="2" t="s">
        <v>49</v>
      </c>
      <c r="D20" s="2" t="s">
        <v>50</v>
      </c>
      <c r="E20" s="2" t="s">
        <v>51</v>
      </c>
      <c r="F20" s="2" t="s">
        <v>52</v>
      </c>
      <c r="G20" s="2" t="s">
        <v>53</v>
      </c>
      <c r="H20" s="2" t="s">
        <v>54</v>
      </c>
      <c r="I20" s="2" t="s">
        <v>55</v>
      </c>
      <c r="J20" s="2" t="s">
        <v>56</v>
      </c>
    </row>
    <row r="21" ht="46" customHeight="1" spans="1:1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ht="46" customHeight="1" spans="1:1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ht="46" customHeight="1" spans="1:1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ht="46" customHeight="1" spans="1:1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ht="46" customHeight="1" spans="1:1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ht="46" customHeight="1" spans="1:1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ht="46" customHeight="1" spans="1:1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ht="46" customHeight="1" spans="1:1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ht="46" customHeight="1" spans="1:1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ht="46" customHeight="1" spans="1:1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</row>
    <row r="32" ht="34" customHeight="1" spans="1:10" x14ac:dyDescent="0.25">
      <c r="A32" s="3" t="s">
        <v>57</v>
      </c>
      <c r="B32" s="3"/>
      <c r="C32" s="3"/>
      <c r="D32" s="3"/>
      <c r="E32" s="3"/>
      <c r="F32" s="3"/>
      <c r="G32" s="3"/>
      <c r="H32" s="3"/>
      <c r="I32" s="3"/>
      <c r="J32" s="3"/>
    </row>
  </sheetData>
  <mergeCells count="4">
    <mergeCell ref="A3:J3"/>
    <mergeCell ref="A15:D15"/>
    <mergeCell ref="A18:J18"/>
    <mergeCell ref="A32:J32"/>
  </mergeCells>
  <dataValidations count="2">
    <dataValidation type="decimal" operator="greaterThanOrEqual" allowBlank="1" showErrorMessage="1" errorTitle="Глубина" error="Введите неотрицательное число." sqref="E10:E14">
      <formula1>0</formula1>
    </dataValidation>
    <dataValidation type="decimal" operator="greaterThanOrEqual" allowBlank="1" showErrorMessage="1" errorTitle="Глубина" error="Введите неотрицательное число." sqref="E5:E14">
      <formula1>0</formula1>
    </dataValidation>
  </dataValidations>
  <pageMargins left="0.3" right="0.3" top="0.4" bottom="0.4" header="0.2" footer="0.2"/>
  <pageSetup paperSize="8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23"/>
  <sheetViews>
    <sheetView workbookViewId="0" showGridLines="0"/>
  </sheetViews>
  <sheetFormatPr defaultRowHeight="28" outlineLevelRow="0" outlineLevelCol="0" x14ac:dyDescent="55" customHeight="1"/>
  <cols>
    <col min="1" max="1" width="38" customWidth="1"/>
    <col min="2" max="2" width="100" customWidth="1"/>
  </cols>
  <sheetData>
    <row r="2" spans="1:1" x14ac:dyDescent="0.25">
      <c r="A2" s="1" t="s">
        <v>58</v>
      </c>
    </row>
    <row r="4" ht="48" customHeight="1" spans="1:2" x14ac:dyDescent="0.25">
      <c r="A4" s="2" t="s">
        <v>59</v>
      </c>
      <c r="B4" s="2" t="s">
        <v>2</v>
      </c>
    </row>
    <row r="5" ht="36" customHeight="1" spans="1:2" x14ac:dyDescent="0.25">
      <c r="A5" s="3" t="s">
        <v>39</v>
      </c>
      <c r="B5" s="4"/>
    </row>
    <row r="6" ht="36" customHeight="1" spans="1:2" x14ac:dyDescent="0.25">
      <c r="A6" s="3" t="s">
        <v>40</v>
      </c>
      <c r="B6" s="4"/>
    </row>
    <row r="7" ht="36" customHeight="1" spans="1:2" x14ac:dyDescent="0.25">
      <c r="A7" s="3" t="s">
        <v>60</v>
      </c>
      <c r="B7" s="4"/>
    </row>
    <row r="8" ht="36" customHeight="1" spans="1:2" x14ac:dyDescent="0.25">
      <c r="A8" s="3" t="s">
        <v>44</v>
      </c>
      <c r="B8" s="4"/>
    </row>
    <row r="9" ht="36" customHeight="1" spans="1:2" x14ac:dyDescent="0.25">
      <c r="A9" s="3" t="s">
        <v>42</v>
      </c>
      <c r="B9" s="4"/>
    </row>
    <row r="10" ht="36" customHeight="1" spans="1:2" x14ac:dyDescent="0.25">
      <c r="A10" s="3" t="s">
        <v>61</v>
      </c>
      <c r="B10" s="4"/>
    </row>
    <row r="11" ht="36" customHeight="1" spans="1:2" x14ac:dyDescent="0.25">
      <c r="A11" s="3" t="s">
        <v>62</v>
      </c>
      <c r="B11" s="4"/>
    </row>
    <row r="12" ht="58" customHeight="1" spans="1:2" x14ac:dyDescent="0.25">
      <c r="A12" s="3" t="s">
        <v>63</v>
      </c>
      <c r="B12" s="4"/>
    </row>
    <row r="13" ht="36" customHeight="1" spans="1:2" x14ac:dyDescent="0.25">
      <c r="A13" s="3" t="s">
        <v>64</v>
      </c>
      <c r="B13" s="4"/>
    </row>
    <row r="14" ht="36" customHeight="1" spans="1:2" x14ac:dyDescent="0.25">
      <c r="A14" s="3" t="s">
        <v>65</v>
      </c>
      <c r="B14" s="4"/>
    </row>
    <row r="15" ht="36" customHeight="1" spans="1:2" x14ac:dyDescent="0.25">
      <c r="A15" s="3" t="s">
        <v>66</v>
      </c>
      <c r="B15" s="4"/>
    </row>
    <row r="16" ht="36" customHeight="1" spans="1:2" x14ac:dyDescent="0.25">
      <c r="A16" s="3" t="s">
        <v>14</v>
      </c>
      <c r="B16" s="6" t="s">
        <v>67</v>
      </c>
    </row>
    <row r="17" ht="58" customHeight="1" spans="1:2" x14ac:dyDescent="0.25">
      <c r="A17" s="3" t="s">
        <v>68</v>
      </c>
      <c r="B17" s="4"/>
    </row>
    <row r="18" ht="36" customHeight="1" spans="1:2" x14ac:dyDescent="0.25">
      <c r="A18" s="3" t="s">
        <v>69</v>
      </c>
      <c r="B18" s="4"/>
    </row>
    <row r="19" ht="36" customHeight="1" spans="1:2" x14ac:dyDescent="0.25">
      <c r="A19" s="3" t="s">
        <v>70</v>
      </c>
      <c r="B19" s="4"/>
    </row>
    <row r="20" ht="36" customHeight="1" spans="1:2" x14ac:dyDescent="0.25">
      <c r="A20" s="3" t="s">
        <v>71</v>
      </c>
      <c r="B20" s="4"/>
    </row>
    <row r="21" ht="36" customHeight="1" spans="1:2" x14ac:dyDescent="0.25">
      <c r="A21" s="3" t="s">
        <v>72</v>
      </c>
      <c r="B21" s="4"/>
    </row>
    <row r="23" spans="2:2" x14ac:dyDescent="0.25">
      <c r="B23" s="7" t="s">
        <v>73</v>
      </c>
    </row>
  </sheetData>
  <hyperlinks>
    <hyperlink ref="B23" r:id="rId1"/>
  </hyperlinks>
  <pageMargins left="0.3" right="0.3" top="0.4" bottom="0.4" header="0.2" footer="0.2"/>
  <pageSetup paperSize="8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33"/>
  <sheetViews>
    <sheetView workbookViewId="0" showGridLines="0"/>
  </sheetViews>
  <sheetFormatPr defaultRowHeight="28" outlineLevelRow="0" outlineLevelCol="0" x14ac:dyDescent="55" customHeight="1"/>
  <cols>
    <col min="1" max="1" width="50" customWidth="1"/>
    <col min="2" max="2" width="22" customWidth="1"/>
    <col min="3" max="3" width="21" customWidth="1"/>
    <col min="4" max="4" width="65" customWidth="1"/>
  </cols>
  <sheetData>
    <row r="2" spans="1:1" x14ac:dyDescent="0.25">
      <c r="A2" s="1" t="s">
        <v>74</v>
      </c>
    </row>
    <row r="4" ht="48" customHeight="1" spans="1:4" x14ac:dyDescent="0.25">
      <c r="A4" s="2" t="s">
        <v>75</v>
      </c>
      <c r="B4" s="2" t="s">
        <v>2</v>
      </c>
      <c r="C4" s="2" t="s">
        <v>76</v>
      </c>
      <c r="D4" s="2" t="s">
        <v>77</v>
      </c>
    </row>
    <row r="5" ht="34" customHeight="1" spans="1:4" x14ac:dyDescent="0.25">
      <c r="A5" s="3" t="s">
        <v>78</v>
      </c>
      <c r="B5" s="10" t="str">
        <f>IF(COUNT('ВОР'!E5:E14)=0,"",'ВОР'!E15)</f>
        <v/>
      </c>
      <c r="C5" s="3" t="s">
        <v>79</v>
      </c>
      <c r="D5" s="3" t="s">
        <v>80</v>
      </c>
    </row>
    <row r="6" ht="34" customHeight="1" spans="1:4" x14ac:dyDescent="0.25">
      <c r="A6" s="3" t="s">
        <v>81</v>
      </c>
      <c r="B6" s="10" t="str">
        <f>IF(COUNT('Подбор'!B13)=0,"",'Подбор'!B13)</f>
        <v/>
      </c>
      <c r="C6" s="3" t="s">
        <v>79</v>
      </c>
      <c r="D6" s="3" t="s">
        <v>82</v>
      </c>
    </row>
    <row r="7" ht="34" customHeight="1" spans="1:4" x14ac:dyDescent="0.25">
      <c r="A7" s="3" t="s">
        <v>83</v>
      </c>
      <c r="B7" s="11" t="str">
        <f>IF(COUNT(B5,B6)=2,IF(B6&gt;0,B5/B6,""),"")</f>
        <v/>
      </c>
      <c r="C7" s="3" t="s">
        <v>84</v>
      </c>
      <c r="D7" s="3" t="s">
        <v>85</v>
      </c>
    </row>
    <row r="9" ht="34" customHeight="1" spans="1:4" x14ac:dyDescent="0.25">
      <c r="A9" s="3" t="s">
        <v>86</v>
      </c>
      <c r="B9" s="12"/>
      <c r="C9" s="3" t="s">
        <v>87</v>
      </c>
      <c r="D9" s="3" t="s">
        <v>88</v>
      </c>
    </row>
    <row r="10" ht="34" customHeight="1" spans="1:4" x14ac:dyDescent="0.25">
      <c r="A10" s="3" t="s">
        <v>89</v>
      </c>
      <c r="B10" s="11" t="str">
        <f>IF(COUNT(B7,B9)=2,B7*B9,"")</f>
        <v/>
      </c>
      <c r="C10" s="3" t="s">
        <v>87</v>
      </c>
      <c r="D10" s="3" t="s">
        <v>90</v>
      </c>
    </row>
    <row r="11" ht="34" customHeight="1" spans="1:4" x14ac:dyDescent="0.25">
      <c r="A11" s="3" t="s">
        <v>91</v>
      </c>
      <c r="B11" s="12"/>
      <c r="C11" s="3" t="s">
        <v>87</v>
      </c>
      <c r="D11" s="3" t="s">
        <v>92</v>
      </c>
    </row>
    <row r="12" ht="34" customHeight="1" spans="1:4" x14ac:dyDescent="0.25">
      <c r="A12" s="3" t="s">
        <v>93</v>
      </c>
      <c r="B12" s="11" t="str">
        <f>IF(COUNT(B7,B11)=2,B7*B11,"")</f>
        <v/>
      </c>
      <c r="C12" s="3" t="s">
        <v>87</v>
      </c>
      <c r="D12" s="3" t="s">
        <v>90</v>
      </c>
    </row>
    <row r="14" ht="34" customHeight="1" spans="1:4" x14ac:dyDescent="0.25">
      <c r="A14" s="3" t="s">
        <v>94</v>
      </c>
      <c r="B14" s="3"/>
      <c r="C14" s="3"/>
      <c r="D14" s="3"/>
    </row>
    <row r="17" ht="48" customHeight="1" spans="1:4" x14ac:dyDescent="0.25">
      <c r="A17" s="2" t="s">
        <v>95</v>
      </c>
      <c r="B17" s="2" t="s">
        <v>2</v>
      </c>
      <c r="C17" s="2" t="s">
        <v>76</v>
      </c>
      <c r="D17" s="2" t="s">
        <v>96</v>
      </c>
    </row>
    <row r="18" ht="34" customHeight="1" spans="1:4" x14ac:dyDescent="0.25">
      <c r="A18" s="3" t="s">
        <v>97</v>
      </c>
      <c r="B18" s="4"/>
      <c r="D18" s="3" t="s">
        <v>98</v>
      </c>
    </row>
    <row r="19" ht="34" customHeight="1" spans="1:4" x14ac:dyDescent="0.25">
      <c r="A19" s="3" t="s">
        <v>99</v>
      </c>
      <c r="B19" s="9"/>
      <c r="C19" s="3" t="s">
        <v>79</v>
      </c>
      <c r="D19" s="3" t="s">
        <v>100</v>
      </c>
    </row>
    <row r="20" ht="34" customHeight="1" spans="1:4" x14ac:dyDescent="0.25">
      <c r="A20" s="3" t="s">
        <v>101</v>
      </c>
      <c r="B20" s="11" t="str">
        <f>IF(COUNT(B5,B19)=2,IF(B19&gt;0,B5/B19,""),"")</f>
        <v/>
      </c>
      <c r="C20" s="3" t="s">
        <v>84</v>
      </c>
      <c r="D20" s="3" t="s">
        <v>102</v>
      </c>
    </row>
    <row r="22" ht="34" customHeight="1" spans="1:4" x14ac:dyDescent="0.25">
      <c r="A22" s="3" t="s">
        <v>103</v>
      </c>
      <c r="B22" s="9"/>
      <c r="C22" s="3" t="s">
        <v>104</v>
      </c>
      <c r="D22" s="3" t="s">
        <v>105</v>
      </c>
    </row>
    <row r="23" ht="34" customHeight="1" spans="1:4" x14ac:dyDescent="0.25">
      <c r="A23" s="3" t="s">
        <v>106</v>
      </c>
      <c r="B23" s="9"/>
      <c r="C23" s="3" t="s">
        <v>104</v>
      </c>
      <c r="D23" s="3" t="s">
        <v>105</v>
      </c>
    </row>
    <row r="24" ht="34" customHeight="1" spans="1:4" x14ac:dyDescent="0.25">
      <c r="A24" s="3" t="s">
        <v>107</v>
      </c>
      <c r="B24" s="9"/>
      <c r="C24" s="3" t="s">
        <v>104</v>
      </c>
      <c r="D24" s="3" t="s">
        <v>105</v>
      </c>
    </row>
    <row r="25" ht="34" customHeight="1" spans="1:4" x14ac:dyDescent="0.25">
      <c r="A25" s="3" t="s">
        <v>108</v>
      </c>
      <c r="B25" s="10" t="str">
        <f>IF(COUNT(B20,B22)=2,ROUND(B20*B22,2),"")</f>
        <v/>
      </c>
      <c r="C25" s="3" t="s">
        <v>104</v>
      </c>
      <c r="D25" s="3" t="s">
        <v>109</v>
      </c>
    </row>
    <row r="26" ht="34" customHeight="1" spans="1:4" x14ac:dyDescent="0.25">
      <c r="A26" s="3" t="s">
        <v>110</v>
      </c>
      <c r="B26" s="10" t="str">
        <f>IF(COUNT(B20,B23)=2,ROUND(B20*B23,2),"")</f>
        <v/>
      </c>
      <c r="C26" s="3" t="s">
        <v>104</v>
      </c>
      <c r="D26" s="3" t="s">
        <v>109</v>
      </c>
    </row>
    <row r="27" ht="34" customHeight="1" spans="1:4" x14ac:dyDescent="0.25">
      <c r="A27" s="3" t="s">
        <v>111</v>
      </c>
      <c r="B27" s="10" t="str">
        <f>IF(COUNT(B20,B24)=2,ROUND(B20*B24,2),"")</f>
        <v/>
      </c>
      <c r="C27" s="3" t="s">
        <v>104</v>
      </c>
      <c r="D27" s="3" t="s">
        <v>109</v>
      </c>
    </row>
    <row r="28" ht="34" customHeight="1" spans="1:4" x14ac:dyDescent="0.25">
      <c r="A28" s="3" t="s">
        <v>112</v>
      </c>
      <c r="B28" s="10" t="str">
        <f>IF(COUNT(B20,B22:B24)=4,ROUND(SUM(B22:B24)*B20,2),"")</f>
        <v/>
      </c>
      <c r="C28" s="3" t="s">
        <v>104</v>
      </c>
      <c r="D28" s="3" t="s">
        <v>113</v>
      </c>
    </row>
    <row r="29" ht="34" customHeight="1" spans="1:4" x14ac:dyDescent="0.25">
      <c r="A29" s="3" t="s">
        <v>114</v>
      </c>
      <c r="B29" s="9"/>
      <c r="C29" s="3" t="s">
        <v>104</v>
      </c>
      <c r="D29" s="3" t="s">
        <v>105</v>
      </c>
    </row>
    <row r="30" ht="34" customHeight="1" spans="1:4" x14ac:dyDescent="0.25">
      <c r="A30" s="3" t="s">
        <v>115</v>
      </c>
      <c r="B30" s="10" t="str">
        <f>IF(COUNT(B20,B29)=2,ROUND(B20*B29,2),"")</f>
        <v/>
      </c>
      <c r="C30" s="3" t="s">
        <v>104</v>
      </c>
      <c r="D30" s="3" t="s">
        <v>109</v>
      </c>
    </row>
    <row r="32" ht="34" customHeight="1" spans="1:4" x14ac:dyDescent="0.25">
      <c r="A32" s="3" t="s">
        <v>116</v>
      </c>
      <c r="B32" s="3"/>
      <c r="C32" s="3"/>
      <c r="D32" s="3"/>
    </row>
    <row r="33" ht="34" customHeight="1" spans="1:4" x14ac:dyDescent="0.25">
      <c r="A33" s="3" t="s">
        <v>117</v>
      </c>
      <c r="B33" s="3"/>
      <c r="C33" s="3"/>
      <c r="D33" s="3"/>
    </row>
  </sheetData>
  <mergeCells count="3">
    <mergeCell ref="A14:D14"/>
    <mergeCell ref="A32:D32"/>
    <mergeCell ref="A33:D33"/>
  </mergeCells>
  <pageMargins left="0.3" right="0.3" top="0.4" bottom="0.4" header="0.2" footer="0.2"/>
  <pageSetup paperSize="8"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24"/>
  <sheetViews>
    <sheetView workbookViewId="0" showGridLines="0"/>
  </sheetViews>
  <sheetFormatPr defaultRowHeight="28" outlineLevelRow="0" outlineLevelCol="0" x14ac:dyDescent="55" customHeight="1"/>
  <cols>
    <col min="1" max="1" width="59" customWidth="1"/>
    <col min="2" max="2" width="78" customWidth="1"/>
  </cols>
  <sheetData>
    <row r="2" spans="1:1" x14ac:dyDescent="0.25">
      <c r="A2" s="1" t="s">
        <v>118</v>
      </c>
    </row>
    <row r="4" ht="48" customHeight="1" spans="1:2" x14ac:dyDescent="0.25">
      <c r="A4" s="2" t="s">
        <v>119</v>
      </c>
      <c r="B4" s="2" t="s">
        <v>120</v>
      </c>
    </row>
    <row r="5" ht="40" customHeight="1" spans="1:2" x14ac:dyDescent="0.25">
      <c r="A5" s="3" t="s">
        <v>121</v>
      </c>
      <c r="B5" s="4"/>
    </row>
    <row r="6" ht="40" customHeight="1" spans="1:2" x14ac:dyDescent="0.25">
      <c r="A6" s="3" t="s">
        <v>122</v>
      </c>
      <c r="B6" s="4"/>
    </row>
    <row r="7" ht="40" customHeight="1" spans="1:2" x14ac:dyDescent="0.25">
      <c r="A7" s="3" t="s">
        <v>123</v>
      </c>
      <c r="B7" s="4"/>
    </row>
    <row r="8" ht="40" customHeight="1" spans="1:2" x14ac:dyDescent="0.25">
      <c r="A8" s="3" t="s">
        <v>124</v>
      </c>
      <c r="B8" s="4"/>
    </row>
    <row r="9" ht="40" customHeight="1" spans="1:2" x14ac:dyDescent="0.25">
      <c r="A9" s="3" t="s">
        <v>125</v>
      </c>
      <c r="B9" s="4"/>
    </row>
    <row r="10" ht="40" customHeight="1" spans="1:2" x14ac:dyDescent="0.25">
      <c r="A10" s="3" t="s">
        <v>126</v>
      </c>
      <c r="B10" s="4"/>
    </row>
    <row r="11" ht="40" customHeight="1" spans="1:2" x14ac:dyDescent="0.25">
      <c r="A11" s="3" t="s">
        <v>127</v>
      </c>
      <c r="B11" s="4"/>
    </row>
    <row r="12" ht="40" customHeight="1" spans="1:2" x14ac:dyDescent="0.25">
      <c r="A12" s="3" t="s">
        <v>128</v>
      </c>
      <c r="B12" s="4"/>
    </row>
    <row r="13" ht="40" customHeight="1" spans="1:2" x14ac:dyDescent="0.25">
      <c r="A13" s="3" t="s">
        <v>129</v>
      </c>
      <c r="B13" s="4"/>
    </row>
    <row r="14" ht="40" customHeight="1" spans="1:2" x14ac:dyDescent="0.25">
      <c r="A14" s="3" t="s">
        <v>130</v>
      </c>
      <c r="B14" s="4"/>
    </row>
    <row r="15" ht="40" customHeight="1" spans="1:2" x14ac:dyDescent="0.25">
      <c r="A15" s="3" t="s">
        <v>131</v>
      </c>
      <c r="B15" s="4"/>
    </row>
    <row r="16" ht="40" customHeight="1" spans="1:2" x14ac:dyDescent="0.25">
      <c r="A16" s="3" t="s">
        <v>132</v>
      </c>
      <c r="B16" s="4"/>
    </row>
    <row r="17" ht="40" customHeight="1" spans="1:2" x14ac:dyDescent="0.25">
      <c r="A17" s="3" t="s">
        <v>133</v>
      </c>
      <c r="B17" s="4"/>
    </row>
    <row r="18" ht="40" customHeight="1" spans="1:2" x14ac:dyDescent="0.25">
      <c r="A18" s="3" t="s">
        <v>134</v>
      </c>
      <c r="B18" s="4"/>
    </row>
    <row r="21" ht="48" customHeight="1" spans="1:2" x14ac:dyDescent="0.25">
      <c r="A21" s="2" t="s">
        <v>135</v>
      </c>
      <c r="B21" s="2" t="s">
        <v>136</v>
      </c>
    </row>
    <row r="22" ht="34" customHeight="1" spans="1:2" x14ac:dyDescent="0.25">
      <c r="A22" s="3" t="s">
        <v>137</v>
      </c>
      <c r="B22" s="8" t="str">
        <f>IF(COUNT('ВОР'!E5:E14)=0,"Введите глубины",IF(COUNT('ВОР'!F5:F14)=COUNT('ВОР'!E5:E14),"Проверьте диаметры по проекту","Укажите диаметры"))</f>
        <v>Введите глубины</v>
      </c>
    </row>
    <row r="23" ht="34" customHeight="1" spans="1:2" x14ac:dyDescent="0.25">
      <c r="A23" s="3" t="s">
        <v>138</v>
      </c>
      <c r="B23" s="8" t="str">
        <f>IF(COUNT('Подбор'!B13)=0,"Укажите измеритель",IF('Подбор'!B13&gt;0,"Сверьте измеритель с нормой","Измеритель должен быть положительным"))</f>
        <v>Укажите измеритель</v>
      </c>
    </row>
    <row r="24" ht="34" customHeight="1" spans="1:2" x14ac:dyDescent="0.25">
      <c r="A24" s="3" t="s">
        <v>139</v>
      </c>
      <c r="B24" s="10" t="str">
        <f>IF(COUNT('Расчёт'!B25:B28)=4,ROUND(SUM('Расчёт'!B25:B27)-'Расчёт'!B28,2),"")</f>
        <v/>
      </c>
    </row>
  </sheetData>
  <pageMargins left="0.3" right="0.3" top="0.4" bottom="0.4" header="0.2" footer="0.2"/>
  <pageSetup paperSize="8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Паспорт</vt:lpstr>
      <vt:lpstr>ВОР</vt:lpstr>
      <vt:lpstr>Подбор</vt:lpstr>
      <vt:lpstr>Расчёт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>Ведомость бурения: бланк</dc:title>
  <dc:subject/>
  <dc:description/>
  <cp:keywords/>
  <cp:category/>
  <cp:lastModifiedBy>Unknown</cp:lastModifiedBy>
  <dcterms:created xsi:type="dcterms:W3CDTF">2026-10-07T05:50:54Z</dcterms:created>
  <dcterms:modified xsi:type="dcterms:W3CDTF">2026-10-07T05:50:54Z</dcterms:modified>
</cp:coreProperties>
</file>