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сходные данные" state="visible" r:id="rId4"/>
    <sheet sheetId="2" name="Выбор" state="visible" r:id="rId5"/>
    <sheet sheetId="3" name="Пример" state="visible" r:id="rId6"/>
    <sheet sheetId="4" name="Проверка" state="visible" r:id="rId7"/>
    <sheet sheetId="5" name="Источники" state="visible" r:id="rId8"/>
  </sheets>
  <definedNames>
    <definedName name="_xlnm.Print_Area" localSheetId="0">'Исходные данные'!$A1:$E34</definedName>
    <definedName name="_xlnm.Print_Titles" localSheetId="0">'Исходные данные'!$7:$7</definedName>
    <definedName name="_xlnm.Print_Area" localSheetId="1">'Выбор'!$A1:$E17</definedName>
    <definedName name="_xlnm.Print_Area" localSheetId="2">'Пример'!$A1:$J34</definedName>
    <definedName name="_xlnm.Print_Titles" localSheetId="2">'Пример'!$7:$7</definedName>
    <definedName name="_xlnm.Print_Area" localSheetId="3">'Проверка'!$A1:$C21</definedName>
    <definedName name="_xlnm.Print_Area" localSheetId="4">'Источники'!$A1:$C13</definedName>
  </definedNames>
  <calcPr calcId="171027" fullCalcOnLoad="1"/>
</workbook>
</file>

<file path=xl/sharedStrings.xml><?xml version="1.0" encoding="utf-8"?>
<sst xmlns="http://schemas.openxmlformats.org/spreadsheetml/2006/main" count="95" uniqueCount="91">
  <si>
    <t>ФБС: исходные данные ведомости</t>
  </si>
  <si>
    <t>Назначение конструкции</t>
  </si>
  <si>
    <t>Объект</t>
  </si>
  <si>
    <t/>
  </si>
  <si>
    <t>Раздел проекта / версия</t>
  </si>
  <si>
    <t>Дата</t>
  </si>
  <si>
    <t>Заполните светлые ячейки. Массу и объём одного изделия берут из спецификации.</t>
  </si>
  <si>
    <t>Марка блока</t>
  </si>
  <si>
    <t>Масса одного, т</t>
  </si>
  <si>
    <t>Количество, шт.</t>
  </si>
  <si>
    <t>Объём одного, м³</t>
  </si>
  <si>
    <t>Раствор</t>
  </si>
  <si>
    <t>Итого изделий</t>
  </si>
  <si>
    <t>При другой конструкции таблицу установки стен подвалов автоматически не применяют. Уточните норму отдельно.</t>
  </si>
  <si>
    <t>Составил: ____________________</t>
  </si>
  <si>
    <t>Проверил: ____________________</t>
  </si>
  <si>
    <t>ГЭСН-2022: выбор по массе и раствору</t>
  </si>
  <si>
    <t>Таблица относится к установке блоков стен подвалов. Измеритель каждой нормы: 100 шт.</t>
  </si>
  <si>
    <t>Масса одного блока</t>
  </si>
  <si>
    <t>Измеритель, шт.</t>
  </si>
  <si>
    <t>Готовый раствор</t>
  </si>
  <si>
    <t>Из сухой смеси</t>
  </si>
  <si>
    <t>Раствор М100, м³ / 100 шт.</t>
  </si>
  <si>
    <t>До 0,5 т включительно</t>
  </si>
  <si>
    <t>07-05-001-01</t>
  </si>
  <si>
    <t>07-05-001-05</t>
  </si>
  <si>
    <t>Свыше 0,5 до 1 т включительно</t>
  </si>
  <si>
    <t>07-05-001-02</t>
  </si>
  <si>
    <t>07-05-001-06</t>
  </si>
  <si>
    <t>Свыше 1 до 1,5 т включительно</t>
  </si>
  <si>
    <t>07-05-001-03</t>
  </si>
  <si>
    <t>07-05-001-07</t>
  </si>
  <si>
    <t>Свыше 1,5 т</t>
  </si>
  <si>
    <t>07-05-001-04</t>
  </si>
  <si>
    <t>07-05-001-08</t>
  </si>
  <si>
    <t>Расход в последней графе относится только к готовому раствору. Для сухой смеси проверяют собственную ресурсную карточку.</t>
  </si>
  <si>
    <t>Границы: ровно 0,5 т относится к первой строке, ровно 1 т ко второй, ровно 1,5 т к третьей. Массу не округляют перед выбором.</t>
  </si>
  <si>
    <t>Установка ФБС: расчёт по ведомости</t>
  </si>
  <si>
    <t>Шифр выбирается только для стен подвала по массе и раствору. Для каждой группы количества монтажа и материала рассчитываются отдельно.</t>
  </si>
  <si>
    <t>Марка</t>
  </si>
  <si>
    <t>Масса, т</t>
  </si>
  <si>
    <t>Изделий, шт.</t>
  </si>
  <si>
    <t>Одно изделие, м³</t>
  </si>
  <si>
    <t>ГЭСН-2022</t>
  </si>
  <si>
    <t>Монтаж, 100 шт.</t>
  </si>
  <si>
    <t>Материал, м³</t>
  </si>
  <si>
    <t>Раствор М100, м³</t>
  </si>
  <si>
    <t>Что уточнить</t>
  </si>
  <si>
    <t>Итого</t>
  </si>
  <si>
    <t>Сумма количества монтажа служит контролем: разные массы остаются отдельными позициями. Раствор М100 уже предусмотрен ресурсами нормы.</t>
  </si>
  <si>
    <t>Для сухой смеси расход готового раствора не рассчитывается. Полноту материалов и стоимость проверяют по полной карточке; цены в этом файле не заданы.</t>
  </si>
  <si>
    <t>Проверка перед согласованием сметы</t>
  </si>
  <si>
    <t>Контроль</t>
  </si>
  <si>
    <t>Значение</t>
  </si>
  <si>
    <t>Действие</t>
  </si>
  <si>
    <t>Число изделий, шт.</t>
  </si>
  <si>
    <t>Сверить с ведомостью</t>
  </si>
  <si>
    <t>Количество монтажа, 100 шт.</t>
  </si>
  <si>
    <t>Объём изделий, м³</t>
  </si>
  <si>
    <t>Готовый раствор М100, м³</t>
  </si>
  <si>
    <t>Что проверить</t>
  </si>
  <si>
    <t>Отметка</t>
  </si>
  <si>
    <t>Основание / замечание</t>
  </si>
  <si>
    <t>Назначение конструкции и область применения</t>
  </si>
  <si>
    <t>Масса одного блока и границы диапазона</t>
  </si>
  <si>
    <t>Вид раствора и технология</t>
  </si>
  <si>
    <t>Количество изделий и единицы нормы</t>
  </si>
  <si>
    <t>Объём одного изделия по спецификации</t>
  </si>
  <si>
    <t>Учтённые машины и раствор без повторного счёта</t>
  </si>
  <si>
    <t>ФБС, бетон и полнота материалов</t>
  </si>
  <si>
    <t>Самостоятельные работы по ВОР</t>
  </si>
  <si>
    <t>Нормативная база и применяемая редакция</t>
  </si>
  <si>
    <t>Составил: ____________________     Проверил: ____________________</t>
  </si>
  <si>
    <t>Источники и исходные допущения</t>
  </si>
  <si>
    <t>Документ / данные</t>
  </si>
  <si>
    <t>Что содержит</t>
  </si>
  <si>
    <t>Ссылка / пояснение</t>
  </si>
  <si>
    <t>ГЭСН 81-02-07-2022, таблица 07-05-001</t>
  </si>
  <si>
    <t>Установка блоков стен подвалов: масса, раствор, измеритель 100 шт.</t>
  </si>
  <si>
    <t>https://minstroyrf.gov.ru/trades/tree_download.php?ID=0&amp;folder=fsnb2022</t>
  </si>
  <si>
    <t>Главгосэкспертиза, 18.05.2026</t>
  </si>
  <si>
    <t>Восемнадцатые дополнения: приказ № 301/пр, начало применения 25.05.2026.</t>
  </si>
  <si>
    <t>https://edu.gge.ru/news/ocherednye-dopolneniya-i-izmeneniya-k-fsnb-2022/</t>
  </si>
  <si>
    <t>Спецификация изделий</t>
  </si>
  <si>
    <t>Масса, количество и объём одного изделия</t>
  </si>
  <si>
    <t>Для объекта заполнить по проектной спецификации.</t>
  </si>
  <si>
    <t>Учебный пример</t>
  </si>
  <si>
    <t>Марки А, Б, В, Г; 60 изделий</t>
  </si>
  <si>
    <t>Числа условные; не каталог типоразмеров.</t>
  </si>
  <si>
    <t>Объёмы материала рассчитываются по заданным размерам изделий. Запас, потери и расход бетона для каналов в учебные исходные данные не включены.</t>
  </si>
  <si>
    <t>Шифры и ресурсы согласует сметчик. Перед денежной оценкой проверяют полную карточку, редакцию базы и стоимость материалов.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</si>
</sst>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0.0000"/>
  </numFmts>
  <fonts count="6" x14ac:knownFonts="1">
    <font>
      <color theme="1"/>
      <family val="2"/>
      <scheme val="minor"/>
      <sz val="11"/>
      <name val="Calibri"/>
    </font>
    <font>
      <b/>
      <color rgb="49352C"/>
      <sz val="14"/>
      <name val="Arial"/>
    </font>
    <font>
      <color rgb="49352C"/>
      <sz val="10"/>
      <name val="Arial"/>
    </font>
    <font>
      <i/>
      <color rgb="49352C"/>
      <sz val="10"/>
      <name val="Arial"/>
    </font>
    <font>
      <b/>
      <color rgb="FFFFFF"/>
      <sz val="10"/>
      <name val="Arial"/>
    </font>
    <font>
      <b/>
      <color rgb="49352C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8E6"/>
      </patternFill>
    </fill>
    <fill>
      <patternFill patternType="solid">
        <fgColor rgb="49352C"/>
      </patternFill>
    </fill>
  </fills>
  <borders count="2">
    <border>
      <left/>
      <right/>
      <top/>
      <bottom/>
      <diagonal/>
    </border>
    <border>
      <left/>
      <right/>
      <top/>
      <bottom style="hair">
        <color rgb="D8D1CC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164" fontId="2" fillId="2" borderId="0" xfId="0" applyNumberFormat="1" applyFont="1" applyFill="1" applyAlignment="1">
      <alignment vertical="center"/>
    </xf>
    <xf numFmtId="0" fontId="3" fillId="0" borderId="0" xfId="0" applyFont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0" fontId="0" fillId="2" borderId="1" xfId="0" applyFill="1" applyBorder="1"/>
    <xf numFmtId="165" fontId="0" fillId="2" borderId="1" xfId="0" applyNumberFormat="1" applyFill="1" applyBorder="1"/>
    <xf numFmtId="1" fontId="0" fillId="2" borderId="1" xfId="0" applyNumberFormat="1" applyFill="1" applyBorder="1"/>
    <xf numFmtId="0" fontId="2" fillId="0" borderId="0" xfId="0" applyFont="1" applyAlignment="1">
      <alignment horizontal="right" vertical="center"/>
    </xf>
    <xf numFmtId="2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1" fontId="5" fillId="0" borderId="0" xfId="0" applyNumberFormat="1" applyFont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33"/>
  <sheetViews>
    <sheetView workbookViewId="0" showGridLines="0">
      <pane ySplit="7" topLeftCell="A8" activePane="bottomLeft" state="frozen"/>
      <selection pane="bottomLeft"/>
    </sheetView>
  </sheetViews>
  <sheetFormatPr defaultRowHeight="24" outlineLevelRow="0" outlineLevelCol="0" x14ac:dyDescent="55" customHeight="1"/>
  <cols>
    <col min="1" max="1" width="30" customWidth="1"/>
    <col min="2" max="2" width="16" customWidth="1"/>
    <col min="3" max="3" width="15" customWidth="1"/>
    <col min="4" max="4" width="20" customWidth="1"/>
    <col min="5" max="5" width="22" customWidth="1"/>
  </cols>
  <sheetData>
    <row r="2" ht="30" customHeight="1" spans="1:1" x14ac:dyDescent="0.25">
      <c r="A2" s="1" t="s">
        <v>0</v>
      </c>
    </row>
    <row r="3" spans="1:2" x14ac:dyDescent="0.25">
      <c r="A3" s="2" t="s">
        <v>1</v>
      </c>
      <c r="B3" s="3"/>
    </row>
    <row r="4" spans="1:5" x14ac:dyDescent="0.25">
      <c r="A4" s="2" t="s">
        <v>2</v>
      </c>
      <c r="B4" s="4" t="s">
        <v>3</v>
      </c>
      <c r="C4" s="4"/>
      <c r="D4" s="4"/>
      <c r="E4" s="4"/>
    </row>
    <row r="5" spans="1:5" x14ac:dyDescent="0.25">
      <c r="A5" s="2" t="s">
        <v>4</v>
      </c>
      <c r="B5" s="3"/>
      <c r="C5" s="3"/>
      <c r="D5" s="2" t="s">
        <v>5</v>
      </c>
      <c r="E5" s="5"/>
    </row>
    <row r="6" spans="1:5" x14ac:dyDescent="0.25">
      <c r="A6" s="6" t="s">
        <v>6</v>
      </c>
      <c r="B6" s="6"/>
      <c r="C6" s="6"/>
      <c r="D6" s="6"/>
      <c r="E6" s="6"/>
    </row>
    <row r="7" ht="46" customHeight="1" spans="1:5" x14ac:dyDescent="0.25">
      <c r="A7" s="7" t="s">
        <v>7</v>
      </c>
      <c r="B7" s="7" t="s">
        <v>8</v>
      </c>
      <c r="C7" s="7" t="s">
        <v>9</v>
      </c>
      <c r="D7" s="7" t="s">
        <v>10</v>
      </c>
      <c r="E7" s="7" t="s">
        <v>11</v>
      </c>
    </row>
    <row r="8" spans="1:5" x14ac:dyDescent="0.25">
      <c r="A8" s="8"/>
      <c r="B8" s="9"/>
      <c r="C8" s="10"/>
      <c r="D8" s="9"/>
      <c r="E8" s="8"/>
    </row>
    <row r="9" spans="1:5" x14ac:dyDescent="0.25">
      <c r="A9" s="8"/>
      <c r="B9" s="9"/>
      <c r="C9" s="10"/>
      <c r="D9" s="9"/>
      <c r="E9" s="8"/>
    </row>
    <row r="10" spans="1:5" x14ac:dyDescent="0.25">
      <c r="A10" s="8"/>
      <c r="B10" s="9"/>
      <c r="C10" s="10"/>
      <c r="D10" s="9"/>
      <c r="E10" s="8"/>
    </row>
    <row r="11" spans="1:5" x14ac:dyDescent="0.25">
      <c r="A11" s="8"/>
      <c r="B11" s="9"/>
      <c r="C11" s="10"/>
      <c r="D11" s="9"/>
      <c r="E11" s="8"/>
    </row>
    <row r="12" spans="1:5" x14ac:dyDescent="0.25">
      <c r="A12" s="8"/>
      <c r="B12" s="9"/>
      <c r="C12" s="10"/>
      <c r="D12" s="9"/>
      <c r="E12" s="8"/>
    </row>
    <row r="13" spans="1:5" x14ac:dyDescent="0.25">
      <c r="A13" s="8"/>
      <c r="B13" s="9"/>
      <c r="C13" s="10"/>
      <c r="D13" s="9"/>
      <c r="E13" s="8"/>
    </row>
    <row r="14" spans="1:5" x14ac:dyDescent="0.25">
      <c r="A14" s="8"/>
      <c r="B14" s="9"/>
      <c r="C14" s="10"/>
      <c r="D14" s="9"/>
      <c r="E14" s="8"/>
    </row>
    <row r="15" spans="1:5" x14ac:dyDescent="0.25">
      <c r="A15" s="8"/>
      <c r="B15" s="9"/>
      <c r="C15" s="10"/>
      <c r="D15" s="9"/>
      <c r="E15" s="8"/>
    </row>
    <row r="16" spans="1:5" x14ac:dyDescent="0.25">
      <c r="A16" s="8"/>
      <c r="B16" s="9"/>
      <c r="C16" s="10"/>
      <c r="D16" s="9"/>
      <c r="E16" s="8"/>
    </row>
    <row r="17" spans="1:5" x14ac:dyDescent="0.25">
      <c r="A17" s="8"/>
      <c r="B17" s="9"/>
      <c r="C17" s="10"/>
      <c r="D17" s="9"/>
      <c r="E17" s="8"/>
    </row>
    <row r="18" spans="1:5" x14ac:dyDescent="0.25">
      <c r="A18" s="8"/>
      <c r="B18" s="9"/>
      <c r="C18" s="10"/>
      <c r="D18" s="9"/>
      <c r="E18" s="8"/>
    </row>
    <row r="19" spans="1:5" x14ac:dyDescent="0.25">
      <c r="A19" s="8"/>
      <c r="B19" s="9"/>
      <c r="C19" s="10"/>
      <c r="D19" s="9"/>
      <c r="E19" s="8"/>
    </row>
    <row r="20" spans="1:5" x14ac:dyDescent="0.25">
      <c r="A20" s="8"/>
      <c r="B20" s="9"/>
      <c r="C20" s="10"/>
      <c r="D20" s="9"/>
      <c r="E20" s="8"/>
    </row>
    <row r="21" spans="1:5" x14ac:dyDescent="0.25">
      <c r="A21" s="8"/>
      <c r="B21" s="9"/>
      <c r="C21" s="10"/>
      <c r="D21" s="9"/>
      <c r="E21" s="8"/>
    </row>
    <row r="22" spans="1:5" x14ac:dyDescent="0.25">
      <c r="A22" s="8"/>
      <c r="B22" s="9"/>
      <c r="C22" s="10"/>
      <c r="D22" s="9"/>
      <c r="E22" s="8"/>
    </row>
    <row r="23" spans="1:5" x14ac:dyDescent="0.25">
      <c r="A23" s="8"/>
      <c r="B23" s="9"/>
      <c r="C23" s="10"/>
      <c r="D23" s="9"/>
      <c r="E23" s="8"/>
    </row>
    <row r="24" spans="1:5" x14ac:dyDescent="0.25">
      <c r="A24" s="8"/>
      <c r="B24" s="9"/>
      <c r="C24" s="10"/>
      <c r="D24" s="9"/>
      <c r="E24" s="8"/>
    </row>
    <row r="25" spans="1:5" x14ac:dyDescent="0.25">
      <c r="A25" s="8"/>
      <c r="B25" s="9"/>
      <c r="C25" s="10"/>
      <c r="D25" s="9"/>
      <c r="E25" s="8"/>
    </row>
    <row r="26" spans="1:5" x14ac:dyDescent="0.25">
      <c r="A26" s="8"/>
      <c r="B26" s="9"/>
      <c r="C26" s="10"/>
      <c r="D26" s="9"/>
      <c r="E26" s="8"/>
    </row>
    <row r="27" spans="1:5" x14ac:dyDescent="0.25">
      <c r="A27" s="8"/>
      <c r="B27" s="9"/>
      <c r="C27" s="10"/>
      <c r="D27" s="9"/>
      <c r="E27" s="8"/>
    </row>
    <row r="28" spans="1:3" x14ac:dyDescent="0.25">
      <c r="A28" s="2" t="s">
        <v>12</v>
      </c>
      <c r="B28" s="2"/>
      <c r="C28" s="11" t="str">
        <f>IF(COUNT(C8:C27)=0,"",SUM(C8:C27))</f>
        <v/>
      </c>
    </row>
    <row r="30" spans="1:5" x14ac:dyDescent="0.25">
      <c r="A30" s="6" t="s">
        <v>13</v>
      </c>
      <c r="B30" s="6"/>
      <c r="C30" s="6"/>
      <c r="D30" s="6"/>
      <c r="E30" s="6"/>
    </row>
    <row r="31" spans="1:5" x14ac:dyDescent="0.25">
      <c r="A31" s="6"/>
      <c r="B31" s="6"/>
      <c r="C31" s="6"/>
      <c r="D31" s="6"/>
      <c r="E31" s="6"/>
    </row>
    <row r="33" spans="1:5" x14ac:dyDescent="0.25">
      <c r="A33" s="6" t="s">
        <v>14</v>
      </c>
      <c r="B33" s="6"/>
      <c r="C33" s="6"/>
      <c r="D33" s="6" t="s">
        <v>15</v>
      </c>
      <c r="E33" s="6"/>
    </row>
  </sheetData>
  <autoFilter ref="A7:E27"/>
  <mergeCells count="5">
    <mergeCell ref="B4:E4"/>
    <mergeCell ref="A6:E6"/>
    <mergeCell ref="A30:E31"/>
    <mergeCell ref="A33:C33"/>
    <mergeCell ref="D33:E33"/>
  </mergeCells>
  <dataValidations count="9">
    <dataValidation type="decimal" operator="greaterThan" allowBlank="1" showErrorMessage="1" error="Укажите положительное число." sqref="B10:B27">
      <formula1>0</formula1>
    </dataValidation>
    <dataValidation type="list" allowBlank="1" showErrorMessage="1" errorTitle="Выберите назначение" error="Выберите значение из списка." sqref="B3">
      <formula1>"Стены подвала,Другая конструкция"</formula1>
    </dataValidation>
    <dataValidation type="decimal" operator="greaterThan" allowBlank="1" showErrorMessage="1" error="Укажите положительное число." sqref="B8:B27">
      <formula1>0</formula1>
    </dataValidation>
    <dataValidation type="whole" operator="greaterThanOrEqual" allowBlank="1" showErrorMessage="1" error="Количество должно быть целым неотрицательным числом." sqref="C10:C27">
      <formula1>0</formula1>
    </dataValidation>
    <dataValidation type="whole" operator="greaterThanOrEqual" allowBlank="1" showErrorMessage="1" error="Количество должно быть целым неотрицательным числом." sqref="C8:C27">
      <formula1>0</formula1>
    </dataValidation>
    <dataValidation type="decimal" operator="greaterThan" allowBlank="1" showErrorMessage="1" error="Укажите положительное число." sqref="D10:D27">
      <formula1>0</formula1>
    </dataValidation>
    <dataValidation type="decimal" operator="greaterThan" allowBlank="1" showErrorMessage="1" error="Укажите положительное число." sqref="D8:D27">
      <formula1>0</formula1>
    </dataValidation>
    <dataValidation type="list" allowBlank="1" showErrorMessage="1" error="Выберите вид раствора из списка." sqref="E10:E27">
      <formula1>"Готовый,Из сухой смеси"</formula1>
    </dataValidation>
    <dataValidation type="list" allowBlank="1" showErrorMessage="1" error="Выберите вид раствора из списка." sqref="E8:E27">
      <formula1>"Готовый,Из сухой смеси"</formula1>
    </dataValidation>
  </dataValidations>
  <pageMargins left="0.3" right="0.3" top="0.4" bottom="0.4" header="0.2" footer="0.2"/>
  <pageSetup paperSize="8" orientation="landscape" horizontalDpi="4294967295" verticalDpi="4294967295" scale="100" fitToWidth="1" fitToHeight="1"/>
  <headerFooter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7"/>
  <sheetViews>
    <sheetView workbookViewId="0" showGridLines="0"/>
  </sheetViews>
  <sheetFormatPr defaultRowHeight="24" outlineLevelRow="0" outlineLevelCol="0" x14ac:dyDescent="55" customHeight="1"/>
  <cols>
    <col min="1" max="1" width="34" customWidth="1"/>
    <col min="2" max="2" width="16" customWidth="1"/>
    <col min="3" max="4" width="21" customWidth="1"/>
    <col min="5" max="5" width="25" customWidth="1"/>
  </cols>
  <sheetData>
    <row r="2" ht="30" customHeight="1" spans="1:1" x14ac:dyDescent="0.25">
      <c r="A2" s="1" t="s">
        <v>16</v>
      </c>
    </row>
    <row r="4" spans="1:5" x14ac:dyDescent="0.25">
      <c r="A4" s="6" t="s">
        <v>17</v>
      </c>
      <c r="B4" s="6"/>
      <c r="C4" s="6"/>
      <c r="D4" s="6"/>
      <c r="E4" s="6"/>
    </row>
    <row r="5" spans="1:5" x14ac:dyDescent="0.25">
      <c r="A5" s="6"/>
      <c r="B5" s="6"/>
      <c r="C5" s="6"/>
      <c r="D5" s="6"/>
      <c r="E5" s="6"/>
    </row>
    <row r="7" ht="46" customHeight="1" spans="1:5" x14ac:dyDescent="0.25">
      <c r="A7" s="7" t="s">
        <v>18</v>
      </c>
      <c r="B7" s="7" t="s">
        <v>19</v>
      </c>
      <c r="C7" s="7" t="s">
        <v>20</v>
      </c>
      <c r="D7" s="7" t="s">
        <v>21</v>
      </c>
      <c r="E7" s="7" t="s">
        <v>22</v>
      </c>
    </row>
    <row r="8" spans="1:5" x14ac:dyDescent="0.25">
      <c r="A8" s="2" t="s">
        <v>23</v>
      </c>
      <c r="B8" s="11">
        <v>100</v>
      </c>
      <c r="C8" s="2" t="s">
        <v>24</v>
      </c>
      <c r="D8" s="2" t="s">
        <v>25</v>
      </c>
      <c r="E8" s="12">
        <v>1.2</v>
      </c>
    </row>
    <row r="9" spans="1:5" x14ac:dyDescent="0.25">
      <c r="A9" s="2" t="s">
        <v>26</v>
      </c>
      <c r="B9" s="11">
        <v>100</v>
      </c>
      <c r="C9" s="2" t="s">
        <v>27</v>
      </c>
      <c r="D9" s="2" t="s">
        <v>28</v>
      </c>
      <c r="E9" s="12">
        <v>1.65</v>
      </c>
    </row>
    <row r="10" spans="1:5" x14ac:dyDescent="0.25">
      <c r="A10" s="2" t="s">
        <v>29</v>
      </c>
      <c r="B10" s="11">
        <v>100</v>
      </c>
      <c r="C10" s="2" t="s">
        <v>30</v>
      </c>
      <c r="D10" s="2" t="s">
        <v>31</v>
      </c>
      <c r="E10" s="12">
        <v>2.95</v>
      </c>
    </row>
    <row r="11" spans="1:5" x14ac:dyDescent="0.25">
      <c r="A11" s="2" t="s">
        <v>32</v>
      </c>
      <c r="B11" s="11">
        <v>100</v>
      </c>
      <c r="C11" s="2" t="s">
        <v>33</v>
      </c>
      <c r="D11" s="2" t="s">
        <v>34</v>
      </c>
      <c r="E11" s="12">
        <v>4.17</v>
      </c>
    </row>
    <row r="13" spans="1:5" x14ac:dyDescent="0.25">
      <c r="A13" s="6" t="s">
        <v>35</v>
      </c>
      <c r="B13" s="6"/>
      <c r="C13" s="6"/>
      <c r="D13" s="6"/>
      <c r="E13" s="6"/>
    </row>
    <row r="14" spans="1:5" x14ac:dyDescent="0.25">
      <c r="A14" s="6"/>
      <c r="B14" s="6"/>
      <c r="C14" s="6"/>
      <c r="D14" s="6"/>
      <c r="E14" s="6"/>
    </row>
    <row r="16" spans="1:5" x14ac:dyDescent="0.25">
      <c r="A16" s="6" t="s">
        <v>36</v>
      </c>
      <c r="B16" s="6"/>
      <c r="C16" s="6"/>
      <c r="D16" s="6"/>
      <c r="E16" s="6"/>
    </row>
    <row r="17" spans="1:5" x14ac:dyDescent="0.25">
      <c r="A17" s="6"/>
      <c r="B17" s="6"/>
      <c r="C17" s="6"/>
      <c r="D17" s="6"/>
      <c r="E17" s="6"/>
    </row>
  </sheetData>
  <mergeCells count="3">
    <mergeCell ref="A4:E5"/>
    <mergeCell ref="A13:E14"/>
    <mergeCell ref="A16:E17"/>
  </mergeCells>
  <pageMargins left="0.3" right="0.3" top="0.4" bottom="0.4" header="0.2" footer="0.2"/>
  <pageSetup paperSize="8" orientation="landscape" horizontalDpi="4294967295" verticalDpi="4294967295" scale="100" fitToWidth="1" fitToHeight="1"/>
  <headerFooter>
    <oddFooter>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34"/>
  <sheetViews>
    <sheetView workbookViewId="0" showGridLines="0">
      <pane xSplit="1" ySplit="7" topLeftCell="B8" activePane="bottomRight" state="frozen"/>
      <selection pane="bottomRight"/>
    </sheetView>
  </sheetViews>
  <sheetFormatPr defaultRowHeight="24" outlineLevelRow="0" outlineLevelCol="0" x14ac:dyDescent="55" customHeight="1"/>
  <cols>
    <col min="1" max="1" width="10" customWidth="1"/>
    <col min="2" max="3" width="13" customWidth="1"/>
    <col min="4" max="4" width="15" customWidth="1"/>
    <col min="5" max="6" width="20" customWidth="1"/>
    <col min="7" max="8" width="17" customWidth="1"/>
    <col min="9" max="9" width="20" customWidth="1"/>
    <col min="10" max="10" width="29" customWidth="1"/>
  </cols>
  <sheetData>
    <row r="2" ht="30" customHeight="1" spans="1:1" x14ac:dyDescent="0.25">
      <c r="A2" s="1" t="s">
        <v>37</v>
      </c>
    </row>
    <row r="4" spans="1:10" x14ac:dyDescent="0.25">
      <c r="A4" s="6" t="s">
        <v>38</v>
      </c>
      <c r="B4" s="6"/>
      <c r="C4" s="6"/>
      <c r="D4" s="6"/>
      <c r="E4" s="6"/>
      <c r="F4" s="6"/>
      <c r="G4" s="6"/>
      <c r="H4" s="6"/>
      <c r="I4" s="6"/>
      <c r="J4" s="6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7" ht="46" customHeight="1" spans="1:10" x14ac:dyDescent="0.25">
      <c r="A7" s="7" t="s">
        <v>39</v>
      </c>
      <c r="B7" s="7" t="s">
        <v>40</v>
      </c>
      <c r="C7" s="7" t="s">
        <v>41</v>
      </c>
      <c r="D7" s="7" t="s">
        <v>42</v>
      </c>
      <c r="E7" s="7" t="s">
        <v>11</v>
      </c>
      <c r="F7" s="7" t="s">
        <v>43</v>
      </c>
      <c r="G7" s="7" t="s">
        <v>44</v>
      </c>
      <c r="H7" s="7" t="s">
        <v>45</v>
      </c>
      <c r="I7" s="7" t="s">
        <v>46</v>
      </c>
      <c r="J7" s="7" t="s">
        <v>47</v>
      </c>
    </row>
    <row r="8" ht="30" customHeight="1" spans="1:10" x14ac:dyDescent="0.25">
      <c r="A8" s="11" t="str">
        <f>IF('Исходные данные'!A8="","",'Исходные данные'!A8)</f>
        <v/>
      </c>
      <c r="B8" s="13" t="str">
        <f>IF('Исходные данные'!B8="","",'Исходные данные'!B8)</f>
        <v/>
      </c>
      <c r="C8" s="14" t="str">
        <f>IF('Исходные данные'!C8="","",'Исходные данные'!C8)</f>
        <v/>
      </c>
      <c r="D8" s="13" t="str">
        <f>IF('Исходные данные'!D8="","",'Исходные данные'!D8)</f>
        <v/>
      </c>
      <c r="E8" s="11" t="str">
        <f>IF('Исходные данные'!E8="","",'Исходные данные'!E8)</f>
        <v/>
      </c>
      <c r="F8" s="11" t="str">
        <f>IF(OR('Исходные данные'!$B$3&lt;&gt;"Стены подвала",A8="",B8="",B8&lt;=0),"",IF(E8="Готовый",INDEX('Выбор'!$C$8:$C$11,IF(B8&lt;=0.5,1,IF(B8&lt;=1,2,IF(B8&lt;=1.5,3,4)))),IF(E8="Из сухой смеси",INDEX('Выбор'!$D$8:$D$11,IF(B8&lt;=0.5,1,IF(B8&lt;=1,2,IF(B8&lt;=1.5,3,4)))),"")))</f>
        <v/>
      </c>
      <c r="G8" s="13" t="str">
        <f>IF(OR(F8="",C8=""),"",C8/100)</f>
        <v/>
      </c>
      <c r="H8" s="13" t="str">
        <f>IF(OR(C8="",D8=""),"",C8*D8)</f>
        <v/>
      </c>
      <c r="I8" s="13" t="str">
        <f>IF(OR(F8="",G8="",E8&lt;&gt;"Готовый"),"",G8*INDEX('Выбор'!$E$8:$E$11,MATCH(F8,'Выбор'!$C$8:$C$11,0)))</f>
        <v/>
      </c>
      <c r="J8" s="15" t="str">
        <f>IF(A8="","",IF('Исходные данные'!$B$3&lt;&gt;"Стены подвала","Уточните конструкцию",IF(OR(B8="",C8="",D8="",E8=""),"Заполните исходные данные",IF(F8="","Проверьте массу и раствор","Проверьте подбор и ресурсы"))))</f>
        <v/>
      </c>
    </row>
    <row r="9" ht="30" customHeight="1" spans="1:10" x14ac:dyDescent="0.25">
      <c r="A9" s="11" t="str">
        <f>IF('Исходные данные'!A9="","",'Исходные данные'!A9)</f>
        <v/>
      </c>
      <c r="B9" s="13" t="str">
        <f>IF('Исходные данные'!B9="","",'Исходные данные'!B9)</f>
        <v/>
      </c>
      <c r="C9" s="14" t="str">
        <f>IF('Исходные данные'!C9="","",'Исходные данные'!C9)</f>
        <v/>
      </c>
      <c r="D9" s="13" t="str">
        <f>IF('Исходные данные'!D9="","",'Исходные данные'!D9)</f>
        <v/>
      </c>
      <c r="E9" s="11" t="str">
        <f>IF('Исходные данные'!E9="","",'Исходные данные'!E9)</f>
        <v/>
      </c>
      <c r="F9" s="11" t="str">
        <f>IF(OR('Исходные данные'!$B$3&lt;&gt;"Стены подвала",A9="",B9="",B9&lt;=0),"",IF(E9="Готовый",INDEX('Выбор'!$C$8:$C$11,IF(B9&lt;=0.5,1,IF(B9&lt;=1,2,IF(B9&lt;=1.5,3,4)))),IF(E9="Из сухой смеси",INDEX('Выбор'!$D$8:$D$11,IF(B9&lt;=0.5,1,IF(B9&lt;=1,2,IF(B9&lt;=1.5,3,4)))),"")))</f>
        <v/>
      </c>
      <c r="G9" s="13" t="str">
        <f>IF(OR(F9="",C9=""),"",C9/100)</f>
        <v/>
      </c>
      <c r="H9" s="13" t="str">
        <f>IF(OR(C9="",D9=""),"",C9*D9)</f>
        <v/>
      </c>
      <c r="I9" s="13" t="str">
        <f>IF(OR(F9="",G9="",E9&lt;&gt;"Готовый"),"",G9*INDEX('Выбор'!$E$8:$E$11,MATCH(F9,'Выбор'!$C$8:$C$11,0)))</f>
        <v/>
      </c>
      <c r="J9" s="15" t="str">
        <f>IF(A9="","",IF('Исходные данные'!$B$3&lt;&gt;"Стены подвала","Уточните конструкцию",IF(OR(B9="",C9="",D9="",E9=""),"Заполните исходные данные",IF(F9="","Проверьте массу и раствор","Проверьте подбор и ресурсы"))))</f>
        <v/>
      </c>
    </row>
    <row r="10" ht="30" customHeight="1" spans="1:10" x14ac:dyDescent="0.25">
      <c r="A10" s="11" t="str">
        <f>IF('Исходные данные'!A10="","",'Исходные данные'!A10)</f>
        <v/>
      </c>
      <c r="B10" s="13" t="str">
        <f>IF('Исходные данные'!B10="","",'Исходные данные'!B10)</f>
        <v/>
      </c>
      <c r="C10" s="14" t="str">
        <f>IF('Исходные данные'!C10="","",'Исходные данные'!C10)</f>
        <v/>
      </c>
      <c r="D10" s="13" t="str">
        <f>IF('Исходные данные'!D10="","",'Исходные данные'!D10)</f>
        <v/>
      </c>
      <c r="E10" s="11" t="str">
        <f>IF('Исходные данные'!E10="","",'Исходные данные'!E10)</f>
        <v/>
      </c>
      <c r="F10" s="11" t="str">
        <f>IF(OR('Исходные данные'!$B$3&lt;&gt;"Стены подвала",A10="",B10="",B10&lt;=0),"",IF(E10="Готовый",INDEX('Выбор'!$C$8:$C$11,IF(B10&lt;=0.5,1,IF(B10&lt;=1,2,IF(B10&lt;=1.5,3,4)))),IF(E10="Из сухой смеси",INDEX('Выбор'!$D$8:$D$11,IF(B10&lt;=0.5,1,IF(B10&lt;=1,2,IF(B10&lt;=1.5,3,4)))),"")))</f>
        <v/>
      </c>
      <c r="G10" s="13" t="str">
        <f>IF(OR(F10="",C10=""),"",C10/100)</f>
        <v/>
      </c>
      <c r="H10" s="13" t="str">
        <f>IF(OR(C10="",D10=""),"",C10*D10)</f>
        <v/>
      </c>
      <c r="I10" s="13" t="str">
        <f>IF(OR(F10="",G10="",E10&lt;&gt;"Готовый"),"",G10*INDEX('Выбор'!$E$8:$E$11,MATCH(F10,'Выбор'!$C$8:$C$11,0)))</f>
        <v/>
      </c>
      <c r="J10" s="15" t="str">
        <f>IF(A10="","",IF('Исходные данные'!$B$3&lt;&gt;"Стены подвала","Уточните конструкцию",IF(OR(B10="",C10="",D10="",E10=""),"Заполните исходные данные",IF(F10="","Проверьте массу и раствор","Проверьте подбор и ресурсы"))))</f>
        <v/>
      </c>
    </row>
    <row r="11" ht="30" customHeight="1" spans="1:10" x14ac:dyDescent="0.25">
      <c r="A11" s="11" t="str">
        <f>IF('Исходные данные'!A11="","",'Исходные данные'!A11)</f>
        <v/>
      </c>
      <c r="B11" s="13" t="str">
        <f>IF('Исходные данные'!B11="","",'Исходные данные'!B11)</f>
        <v/>
      </c>
      <c r="C11" s="14" t="str">
        <f>IF('Исходные данные'!C11="","",'Исходные данные'!C11)</f>
        <v/>
      </c>
      <c r="D11" s="13" t="str">
        <f>IF('Исходные данные'!D11="","",'Исходные данные'!D11)</f>
        <v/>
      </c>
      <c r="E11" s="11" t="str">
        <f>IF('Исходные данные'!E11="","",'Исходные данные'!E11)</f>
        <v/>
      </c>
      <c r="F11" s="11" t="str">
        <f>IF(OR('Исходные данные'!$B$3&lt;&gt;"Стены подвала",A11="",B11="",B11&lt;=0),"",IF(E11="Готовый",INDEX('Выбор'!$C$8:$C$11,IF(B11&lt;=0.5,1,IF(B11&lt;=1,2,IF(B11&lt;=1.5,3,4)))),IF(E11="Из сухой смеси",INDEX('Выбор'!$D$8:$D$11,IF(B11&lt;=0.5,1,IF(B11&lt;=1,2,IF(B11&lt;=1.5,3,4)))),"")))</f>
        <v/>
      </c>
      <c r="G11" s="13" t="str">
        <f>IF(OR(F11="",C11=""),"",C11/100)</f>
        <v/>
      </c>
      <c r="H11" s="13" t="str">
        <f>IF(OR(C11="",D11=""),"",C11*D11)</f>
        <v/>
      </c>
      <c r="I11" s="13" t="str">
        <f>IF(OR(F11="",G11="",E11&lt;&gt;"Готовый"),"",G11*INDEX('Выбор'!$E$8:$E$11,MATCH(F11,'Выбор'!$C$8:$C$11,0)))</f>
        <v/>
      </c>
      <c r="J11" s="15" t="str">
        <f>IF(A11="","",IF('Исходные данные'!$B$3&lt;&gt;"Стены подвала","Уточните конструкцию",IF(OR(B11="",C11="",D11="",E11=""),"Заполните исходные данные",IF(F11="","Проверьте массу и раствор","Проверьте подбор и ресурсы"))))</f>
        <v/>
      </c>
    </row>
    <row r="12" ht="30" customHeight="1" spans="1:10" x14ac:dyDescent="0.25">
      <c r="A12" s="11" t="str">
        <f>IF('Исходные данные'!A12="","",'Исходные данные'!A12)</f>
        <v/>
      </c>
      <c r="B12" s="13" t="str">
        <f>IF('Исходные данные'!B12="","",'Исходные данные'!B12)</f>
        <v/>
      </c>
      <c r="C12" s="14" t="str">
        <f>IF('Исходные данные'!C12="","",'Исходные данные'!C12)</f>
        <v/>
      </c>
      <c r="D12" s="13" t="str">
        <f>IF('Исходные данные'!D12="","",'Исходные данные'!D12)</f>
        <v/>
      </c>
      <c r="E12" s="11" t="str">
        <f>IF('Исходные данные'!E12="","",'Исходные данные'!E12)</f>
        <v/>
      </c>
      <c r="F12" s="11" t="str">
        <f>IF(OR('Исходные данные'!$B$3&lt;&gt;"Стены подвала",A12="",B12="",B12&lt;=0),"",IF(E12="Готовый",INDEX('Выбор'!$C$8:$C$11,IF(B12&lt;=0.5,1,IF(B12&lt;=1,2,IF(B12&lt;=1.5,3,4)))),IF(E12="Из сухой смеси",INDEX('Выбор'!$D$8:$D$11,IF(B12&lt;=0.5,1,IF(B12&lt;=1,2,IF(B12&lt;=1.5,3,4)))),"")))</f>
        <v/>
      </c>
      <c r="G12" s="13" t="str">
        <f>IF(OR(F12="",C12=""),"",C12/100)</f>
        <v/>
      </c>
      <c r="H12" s="13" t="str">
        <f>IF(OR(C12="",D12=""),"",C12*D12)</f>
        <v/>
      </c>
      <c r="I12" s="13" t="str">
        <f>IF(OR(F12="",G12="",E12&lt;&gt;"Готовый"),"",G12*INDEX('Выбор'!$E$8:$E$11,MATCH(F12,'Выбор'!$C$8:$C$11,0)))</f>
        <v/>
      </c>
      <c r="J12" s="15" t="str">
        <f>IF(A12="","",IF('Исходные данные'!$B$3&lt;&gt;"Стены подвала","Уточните конструкцию",IF(OR(B12="",C12="",D12="",E12=""),"Заполните исходные данные",IF(F12="","Проверьте массу и раствор","Проверьте подбор и ресурсы"))))</f>
        <v/>
      </c>
    </row>
    <row r="13" ht="30" customHeight="1" spans="1:10" x14ac:dyDescent="0.25">
      <c r="A13" s="11" t="str">
        <f>IF('Исходные данные'!A13="","",'Исходные данные'!A13)</f>
        <v/>
      </c>
      <c r="B13" s="13" t="str">
        <f>IF('Исходные данные'!B13="","",'Исходные данные'!B13)</f>
        <v/>
      </c>
      <c r="C13" s="14" t="str">
        <f>IF('Исходные данные'!C13="","",'Исходные данные'!C13)</f>
        <v/>
      </c>
      <c r="D13" s="13" t="str">
        <f>IF('Исходные данные'!D13="","",'Исходные данные'!D13)</f>
        <v/>
      </c>
      <c r="E13" s="11" t="str">
        <f>IF('Исходные данные'!E13="","",'Исходные данные'!E13)</f>
        <v/>
      </c>
      <c r="F13" s="11" t="str">
        <f>IF(OR('Исходные данные'!$B$3&lt;&gt;"Стены подвала",A13="",B13="",B13&lt;=0),"",IF(E13="Готовый",INDEX('Выбор'!$C$8:$C$11,IF(B13&lt;=0.5,1,IF(B13&lt;=1,2,IF(B13&lt;=1.5,3,4)))),IF(E13="Из сухой смеси",INDEX('Выбор'!$D$8:$D$11,IF(B13&lt;=0.5,1,IF(B13&lt;=1,2,IF(B13&lt;=1.5,3,4)))),"")))</f>
        <v/>
      </c>
      <c r="G13" s="13" t="str">
        <f>IF(OR(F13="",C13=""),"",C13/100)</f>
        <v/>
      </c>
      <c r="H13" s="13" t="str">
        <f>IF(OR(C13="",D13=""),"",C13*D13)</f>
        <v/>
      </c>
      <c r="I13" s="13" t="str">
        <f>IF(OR(F13="",G13="",E13&lt;&gt;"Готовый"),"",G13*INDEX('Выбор'!$E$8:$E$11,MATCH(F13,'Выбор'!$C$8:$C$11,0)))</f>
        <v/>
      </c>
      <c r="J13" s="15" t="str">
        <f>IF(A13="","",IF('Исходные данные'!$B$3&lt;&gt;"Стены подвала","Уточните конструкцию",IF(OR(B13="",C13="",D13="",E13=""),"Заполните исходные данные",IF(F13="","Проверьте массу и раствор","Проверьте подбор и ресурсы"))))</f>
        <v/>
      </c>
    </row>
    <row r="14" ht="30" customHeight="1" spans="1:10" x14ac:dyDescent="0.25">
      <c r="A14" s="11" t="str">
        <f>IF('Исходные данные'!A14="","",'Исходные данные'!A14)</f>
        <v/>
      </c>
      <c r="B14" s="13" t="str">
        <f>IF('Исходные данные'!B14="","",'Исходные данные'!B14)</f>
        <v/>
      </c>
      <c r="C14" s="14" t="str">
        <f>IF('Исходные данные'!C14="","",'Исходные данные'!C14)</f>
        <v/>
      </c>
      <c r="D14" s="13" t="str">
        <f>IF('Исходные данные'!D14="","",'Исходные данные'!D14)</f>
        <v/>
      </c>
      <c r="E14" s="11" t="str">
        <f>IF('Исходные данные'!E14="","",'Исходные данные'!E14)</f>
        <v/>
      </c>
      <c r="F14" s="11" t="str">
        <f>IF(OR('Исходные данные'!$B$3&lt;&gt;"Стены подвала",A14="",B14="",B14&lt;=0),"",IF(E14="Готовый",INDEX('Выбор'!$C$8:$C$11,IF(B14&lt;=0.5,1,IF(B14&lt;=1,2,IF(B14&lt;=1.5,3,4)))),IF(E14="Из сухой смеси",INDEX('Выбор'!$D$8:$D$11,IF(B14&lt;=0.5,1,IF(B14&lt;=1,2,IF(B14&lt;=1.5,3,4)))),"")))</f>
        <v/>
      </c>
      <c r="G14" s="13" t="str">
        <f>IF(OR(F14="",C14=""),"",C14/100)</f>
        <v/>
      </c>
      <c r="H14" s="13" t="str">
        <f>IF(OR(C14="",D14=""),"",C14*D14)</f>
        <v/>
      </c>
      <c r="I14" s="13" t="str">
        <f>IF(OR(F14="",G14="",E14&lt;&gt;"Готовый"),"",G14*INDEX('Выбор'!$E$8:$E$11,MATCH(F14,'Выбор'!$C$8:$C$11,0)))</f>
        <v/>
      </c>
      <c r="J14" s="15" t="str">
        <f>IF(A14="","",IF('Исходные данные'!$B$3&lt;&gt;"Стены подвала","Уточните конструкцию",IF(OR(B14="",C14="",D14="",E14=""),"Заполните исходные данные",IF(F14="","Проверьте массу и раствор","Проверьте подбор и ресурсы"))))</f>
        <v/>
      </c>
    </row>
    <row r="15" ht="30" customHeight="1" spans="1:10" x14ac:dyDescent="0.25">
      <c r="A15" s="11" t="str">
        <f>IF('Исходные данные'!A15="","",'Исходные данные'!A15)</f>
        <v/>
      </c>
      <c r="B15" s="13" t="str">
        <f>IF('Исходные данные'!B15="","",'Исходные данные'!B15)</f>
        <v/>
      </c>
      <c r="C15" s="14" t="str">
        <f>IF('Исходные данные'!C15="","",'Исходные данные'!C15)</f>
        <v/>
      </c>
      <c r="D15" s="13" t="str">
        <f>IF('Исходные данные'!D15="","",'Исходные данные'!D15)</f>
        <v/>
      </c>
      <c r="E15" s="11" t="str">
        <f>IF('Исходные данные'!E15="","",'Исходные данные'!E15)</f>
        <v/>
      </c>
      <c r="F15" s="11" t="str">
        <f>IF(OR('Исходные данные'!$B$3&lt;&gt;"Стены подвала",A15="",B15="",B15&lt;=0),"",IF(E15="Готовый",INDEX('Выбор'!$C$8:$C$11,IF(B15&lt;=0.5,1,IF(B15&lt;=1,2,IF(B15&lt;=1.5,3,4)))),IF(E15="Из сухой смеси",INDEX('Выбор'!$D$8:$D$11,IF(B15&lt;=0.5,1,IF(B15&lt;=1,2,IF(B15&lt;=1.5,3,4)))),"")))</f>
        <v/>
      </c>
      <c r="G15" s="13" t="str">
        <f>IF(OR(F15="",C15=""),"",C15/100)</f>
        <v/>
      </c>
      <c r="H15" s="13" t="str">
        <f>IF(OR(C15="",D15=""),"",C15*D15)</f>
        <v/>
      </c>
      <c r="I15" s="13" t="str">
        <f>IF(OR(F15="",G15="",E15&lt;&gt;"Готовый"),"",G15*INDEX('Выбор'!$E$8:$E$11,MATCH(F15,'Выбор'!$C$8:$C$11,0)))</f>
        <v/>
      </c>
      <c r="J15" s="15" t="str">
        <f>IF(A15="","",IF('Исходные данные'!$B$3&lt;&gt;"Стены подвала","Уточните конструкцию",IF(OR(B15="",C15="",D15="",E15=""),"Заполните исходные данные",IF(F15="","Проверьте массу и раствор","Проверьте подбор и ресурсы"))))</f>
        <v/>
      </c>
    </row>
    <row r="16" ht="30" customHeight="1" spans="1:10" x14ac:dyDescent="0.25">
      <c r="A16" s="11" t="str">
        <f>IF('Исходные данные'!A16="","",'Исходные данные'!A16)</f>
        <v/>
      </c>
      <c r="B16" s="13" t="str">
        <f>IF('Исходные данные'!B16="","",'Исходные данные'!B16)</f>
        <v/>
      </c>
      <c r="C16" s="14" t="str">
        <f>IF('Исходные данные'!C16="","",'Исходные данные'!C16)</f>
        <v/>
      </c>
      <c r="D16" s="13" t="str">
        <f>IF('Исходные данные'!D16="","",'Исходные данные'!D16)</f>
        <v/>
      </c>
      <c r="E16" s="11" t="str">
        <f>IF('Исходные данные'!E16="","",'Исходные данные'!E16)</f>
        <v/>
      </c>
      <c r="F16" s="11" t="str">
        <f>IF(OR('Исходные данные'!$B$3&lt;&gt;"Стены подвала",A16="",B16="",B16&lt;=0),"",IF(E16="Готовый",INDEX('Выбор'!$C$8:$C$11,IF(B16&lt;=0.5,1,IF(B16&lt;=1,2,IF(B16&lt;=1.5,3,4)))),IF(E16="Из сухой смеси",INDEX('Выбор'!$D$8:$D$11,IF(B16&lt;=0.5,1,IF(B16&lt;=1,2,IF(B16&lt;=1.5,3,4)))),"")))</f>
        <v/>
      </c>
      <c r="G16" s="13" t="str">
        <f>IF(OR(F16="",C16=""),"",C16/100)</f>
        <v/>
      </c>
      <c r="H16" s="13" t="str">
        <f>IF(OR(C16="",D16=""),"",C16*D16)</f>
        <v/>
      </c>
      <c r="I16" s="13" t="str">
        <f>IF(OR(F16="",G16="",E16&lt;&gt;"Готовый"),"",G16*INDEX('Выбор'!$E$8:$E$11,MATCH(F16,'Выбор'!$C$8:$C$11,0)))</f>
        <v/>
      </c>
      <c r="J16" s="15" t="str">
        <f>IF(A16="","",IF('Исходные данные'!$B$3&lt;&gt;"Стены подвала","Уточните конструкцию",IF(OR(B16="",C16="",D16="",E16=""),"Заполните исходные данные",IF(F16="","Проверьте массу и раствор","Проверьте подбор и ресурсы"))))</f>
        <v/>
      </c>
    </row>
    <row r="17" ht="30" customHeight="1" spans="1:10" x14ac:dyDescent="0.25">
      <c r="A17" s="11" t="str">
        <f>IF('Исходные данные'!A17="","",'Исходные данные'!A17)</f>
        <v/>
      </c>
      <c r="B17" s="13" t="str">
        <f>IF('Исходные данные'!B17="","",'Исходные данные'!B17)</f>
        <v/>
      </c>
      <c r="C17" s="14" t="str">
        <f>IF('Исходные данные'!C17="","",'Исходные данные'!C17)</f>
        <v/>
      </c>
      <c r="D17" s="13" t="str">
        <f>IF('Исходные данные'!D17="","",'Исходные данные'!D17)</f>
        <v/>
      </c>
      <c r="E17" s="11" t="str">
        <f>IF('Исходные данные'!E17="","",'Исходные данные'!E17)</f>
        <v/>
      </c>
      <c r="F17" s="11" t="str">
        <f>IF(OR('Исходные данные'!$B$3&lt;&gt;"Стены подвала",A17="",B17="",B17&lt;=0),"",IF(E17="Готовый",INDEX('Выбор'!$C$8:$C$11,IF(B17&lt;=0.5,1,IF(B17&lt;=1,2,IF(B17&lt;=1.5,3,4)))),IF(E17="Из сухой смеси",INDEX('Выбор'!$D$8:$D$11,IF(B17&lt;=0.5,1,IF(B17&lt;=1,2,IF(B17&lt;=1.5,3,4)))),"")))</f>
        <v/>
      </c>
      <c r="G17" s="13" t="str">
        <f>IF(OR(F17="",C17=""),"",C17/100)</f>
        <v/>
      </c>
      <c r="H17" s="13" t="str">
        <f>IF(OR(C17="",D17=""),"",C17*D17)</f>
        <v/>
      </c>
      <c r="I17" s="13" t="str">
        <f>IF(OR(F17="",G17="",E17&lt;&gt;"Готовый"),"",G17*INDEX('Выбор'!$E$8:$E$11,MATCH(F17,'Выбор'!$C$8:$C$11,0)))</f>
        <v/>
      </c>
      <c r="J17" s="15" t="str">
        <f>IF(A17="","",IF('Исходные данные'!$B$3&lt;&gt;"Стены подвала","Уточните конструкцию",IF(OR(B17="",C17="",D17="",E17=""),"Заполните исходные данные",IF(F17="","Проверьте массу и раствор","Проверьте подбор и ресурсы"))))</f>
        <v/>
      </c>
    </row>
    <row r="18" ht="30" customHeight="1" spans="1:10" x14ac:dyDescent="0.25">
      <c r="A18" s="11" t="str">
        <f>IF('Исходные данные'!A18="","",'Исходные данные'!A18)</f>
        <v/>
      </c>
      <c r="B18" s="13" t="str">
        <f>IF('Исходные данные'!B18="","",'Исходные данные'!B18)</f>
        <v/>
      </c>
      <c r="C18" s="14" t="str">
        <f>IF('Исходные данные'!C18="","",'Исходные данные'!C18)</f>
        <v/>
      </c>
      <c r="D18" s="13" t="str">
        <f>IF('Исходные данные'!D18="","",'Исходные данные'!D18)</f>
        <v/>
      </c>
      <c r="E18" s="11" t="str">
        <f>IF('Исходные данные'!E18="","",'Исходные данные'!E18)</f>
        <v/>
      </c>
      <c r="F18" s="11" t="str">
        <f>IF(OR('Исходные данные'!$B$3&lt;&gt;"Стены подвала",A18="",B18="",B18&lt;=0),"",IF(E18="Готовый",INDEX('Выбор'!$C$8:$C$11,IF(B18&lt;=0.5,1,IF(B18&lt;=1,2,IF(B18&lt;=1.5,3,4)))),IF(E18="Из сухой смеси",INDEX('Выбор'!$D$8:$D$11,IF(B18&lt;=0.5,1,IF(B18&lt;=1,2,IF(B18&lt;=1.5,3,4)))),"")))</f>
        <v/>
      </c>
      <c r="G18" s="13" t="str">
        <f>IF(OR(F18="",C18=""),"",C18/100)</f>
        <v/>
      </c>
      <c r="H18" s="13" t="str">
        <f>IF(OR(C18="",D18=""),"",C18*D18)</f>
        <v/>
      </c>
      <c r="I18" s="13" t="str">
        <f>IF(OR(F18="",G18="",E18&lt;&gt;"Готовый"),"",G18*INDEX('Выбор'!$E$8:$E$11,MATCH(F18,'Выбор'!$C$8:$C$11,0)))</f>
        <v/>
      </c>
      <c r="J18" s="15" t="str">
        <f>IF(A18="","",IF('Исходные данные'!$B$3&lt;&gt;"Стены подвала","Уточните конструкцию",IF(OR(B18="",C18="",D18="",E18=""),"Заполните исходные данные",IF(F18="","Проверьте массу и раствор","Проверьте подбор и ресурсы"))))</f>
        <v/>
      </c>
    </row>
    <row r="19" ht="30" customHeight="1" spans="1:10" x14ac:dyDescent="0.25">
      <c r="A19" s="11" t="str">
        <f>IF('Исходные данные'!A19="","",'Исходные данные'!A19)</f>
        <v/>
      </c>
      <c r="B19" s="13" t="str">
        <f>IF('Исходные данные'!B19="","",'Исходные данные'!B19)</f>
        <v/>
      </c>
      <c r="C19" s="14" t="str">
        <f>IF('Исходные данные'!C19="","",'Исходные данные'!C19)</f>
        <v/>
      </c>
      <c r="D19" s="13" t="str">
        <f>IF('Исходные данные'!D19="","",'Исходные данные'!D19)</f>
        <v/>
      </c>
      <c r="E19" s="11" t="str">
        <f>IF('Исходные данные'!E19="","",'Исходные данные'!E19)</f>
        <v/>
      </c>
      <c r="F19" s="11" t="str">
        <f>IF(OR('Исходные данные'!$B$3&lt;&gt;"Стены подвала",A19="",B19="",B19&lt;=0),"",IF(E19="Готовый",INDEX('Выбор'!$C$8:$C$11,IF(B19&lt;=0.5,1,IF(B19&lt;=1,2,IF(B19&lt;=1.5,3,4)))),IF(E19="Из сухой смеси",INDEX('Выбор'!$D$8:$D$11,IF(B19&lt;=0.5,1,IF(B19&lt;=1,2,IF(B19&lt;=1.5,3,4)))),"")))</f>
        <v/>
      </c>
      <c r="G19" s="13" t="str">
        <f>IF(OR(F19="",C19=""),"",C19/100)</f>
        <v/>
      </c>
      <c r="H19" s="13" t="str">
        <f>IF(OR(C19="",D19=""),"",C19*D19)</f>
        <v/>
      </c>
      <c r="I19" s="13" t="str">
        <f>IF(OR(F19="",G19="",E19&lt;&gt;"Готовый"),"",G19*INDEX('Выбор'!$E$8:$E$11,MATCH(F19,'Выбор'!$C$8:$C$11,0)))</f>
        <v/>
      </c>
      <c r="J19" s="15" t="str">
        <f>IF(A19="","",IF('Исходные данные'!$B$3&lt;&gt;"Стены подвала","Уточните конструкцию",IF(OR(B19="",C19="",D19="",E19=""),"Заполните исходные данные",IF(F19="","Проверьте массу и раствор","Проверьте подбор и ресурсы"))))</f>
        <v/>
      </c>
    </row>
    <row r="20" ht="30" customHeight="1" spans="1:10" x14ac:dyDescent="0.25">
      <c r="A20" s="11" t="str">
        <f>IF('Исходные данные'!A20="","",'Исходные данные'!A20)</f>
        <v/>
      </c>
      <c r="B20" s="13" t="str">
        <f>IF('Исходные данные'!B20="","",'Исходные данные'!B20)</f>
        <v/>
      </c>
      <c r="C20" s="14" t="str">
        <f>IF('Исходные данные'!C20="","",'Исходные данные'!C20)</f>
        <v/>
      </c>
      <c r="D20" s="13" t="str">
        <f>IF('Исходные данные'!D20="","",'Исходные данные'!D20)</f>
        <v/>
      </c>
      <c r="E20" s="11" t="str">
        <f>IF('Исходные данные'!E20="","",'Исходные данные'!E20)</f>
        <v/>
      </c>
      <c r="F20" s="11" t="str">
        <f>IF(OR('Исходные данные'!$B$3&lt;&gt;"Стены подвала",A20="",B20="",B20&lt;=0),"",IF(E20="Готовый",INDEX('Выбор'!$C$8:$C$11,IF(B20&lt;=0.5,1,IF(B20&lt;=1,2,IF(B20&lt;=1.5,3,4)))),IF(E20="Из сухой смеси",INDEX('Выбор'!$D$8:$D$11,IF(B20&lt;=0.5,1,IF(B20&lt;=1,2,IF(B20&lt;=1.5,3,4)))),"")))</f>
        <v/>
      </c>
      <c r="G20" s="13" t="str">
        <f>IF(OR(F20="",C20=""),"",C20/100)</f>
        <v/>
      </c>
      <c r="H20" s="13" t="str">
        <f>IF(OR(C20="",D20=""),"",C20*D20)</f>
        <v/>
      </c>
      <c r="I20" s="13" t="str">
        <f>IF(OR(F20="",G20="",E20&lt;&gt;"Готовый"),"",G20*INDEX('Выбор'!$E$8:$E$11,MATCH(F20,'Выбор'!$C$8:$C$11,0)))</f>
        <v/>
      </c>
      <c r="J20" s="15" t="str">
        <f>IF(A20="","",IF('Исходные данные'!$B$3&lt;&gt;"Стены подвала","Уточните конструкцию",IF(OR(B20="",C20="",D20="",E20=""),"Заполните исходные данные",IF(F20="","Проверьте массу и раствор","Проверьте подбор и ресурсы"))))</f>
        <v/>
      </c>
    </row>
    <row r="21" ht="30" customHeight="1" spans="1:10" x14ac:dyDescent="0.25">
      <c r="A21" s="11" t="str">
        <f>IF('Исходные данные'!A21="","",'Исходные данные'!A21)</f>
        <v/>
      </c>
      <c r="B21" s="13" t="str">
        <f>IF('Исходные данные'!B21="","",'Исходные данные'!B21)</f>
        <v/>
      </c>
      <c r="C21" s="14" t="str">
        <f>IF('Исходные данные'!C21="","",'Исходные данные'!C21)</f>
        <v/>
      </c>
      <c r="D21" s="13" t="str">
        <f>IF('Исходные данные'!D21="","",'Исходные данные'!D21)</f>
        <v/>
      </c>
      <c r="E21" s="11" t="str">
        <f>IF('Исходные данные'!E21="","",'Исходные данные'!E21)</f>
        <v/>
      </c>
      <c r="F21" s="11" t="str">
        <f>IF(OR('Исходные данные'!$B$3&lt;&gt;"Стены подвала",A21="",B21="",B21&lt;=0),"",IF(E21="Готовый",INDEX('Выбор'!$C$8:$C$11,IF(B21&lt;=0.5,1,IF(B21&lt;=1,2,IF(B21&lt;=1.5,3,4)))),IF(E21="Из сухой смеси",INDEX('Выбор'!$D$8:$D$11,IF(B21&lt;=0.5,1,IF(B21&lt;=1,2,IF(B21&lt;=1.5,3,4)))),"")))</f>
        <v/>
      </c>
      <c r="G21" s="13" t="str">
        <f>IF(OR(F21="",C21=""),"",C21/100)</f>
        <v/>
      </c>
      <c r="H21" s="13" t="str">
        <f>IF(OR(C21="",D21=""),"",C21*D21)</f>
        <v/>
      </c>
      <c r="I21" s="13" t="str">
        <f>IF(OR(F21="",G21="",E21&lt;&gt;"Готовый"),"",G21*INDEX('Выбор'!$E$8:$E$11,MATCH(F21,'Выбор'!$C$8:$C$11,0)))</f>
        <v/>
      </c>
      <c r="J21" s="15" t="str">
        <f>IF(A21="","",IF('Исходные данные'!$B$3&lt;&gt;"Стены подвала","Уточните конструкцию",IF(OR(B21="",C21="",D21="",E21=""),"Заполните исходные данные",IF(F21="","Проверьте массу и раствор","Проверьте подбор и ресурсы"))))</f>
        <v/>
      </c>
    </row>
    <row r="22" ht="30" customHeight="1" spans="1:10" x14ac:dyDescent="0.25">
      <c r="A22" s="11" t="str">
        <f>IF('Исходные данные'!A22="","",'Исходные данные'!A22)</f>
        <v/>
      </c>
      <c r="B22" s="13" t="str">
        <f>IF('Исходные данные'!B22="","",'Исходные данные'!B22)</f>
        <v/>
      </c>
      <c r="C22" s="14" t="str">
        <f>IF('Исходные данные'!C22="","",'Исходные данные'!C22)</f>
        <v/>
      </c>
      <c r="D22" s="13" t="str">
        <f>IF('Исходные данные'!D22="","",'Исходные данные'!D22)</f>
        <v/>
      </c>
      <c r="E22" s="11" t="str">
        <f>IF('Исходные данные'!E22="","",'Исходные данные'!E22)</f>
        <v/>
      </c>
      <c r="F22" s="11" t="str">
        <f>IF(OR('Исходные данные'!$B$3&lt;&gt;"Стены подвала",A22="",B22="",B22&lt;=0),"",IF(E22="Готовый",INDEX('Выбор'!$C$8:$C$11,IF(B22&lt;=0.5,1,IF(B22&lt;=1,2,IF(B22&lt;=1.5,3,4)))),IF(E22="Из сухой смеси",INDEX('Выбор'!$D$8:$D$11,IF(B22&lt;=0.5,1,IF(B22&lt;=1,2,IF(B22&lt;=1.5,3,4)))),"")))</f>
        <v/>
      </c>
      <c r="G22" s="13" t="str">
        <f>IF(OR(F22="",C22=""),"",C22/100)</f>
        <v/>
      </c>
      <c r="H22" s="13" t="str">
        <f>IF(OR(C22="",D22=""),"",C22*D22)</f>
        <v/>
      </c>
      <c r="I22" s="13" t="str">
        <f>IF(OR(F22="",G22="",E22&lt;&gt;"Готовый"),"",G22*INDEX('Выбор'!$E$8:$E$11,MATCH(F22,'Выбор'!$C$8:$C$11,0)))</f>
        <v/>
      </c>
      <c r="J22" s="15" t="str">
        <f>IF(A22="","",IF('Исходные данные'!$B$3&lt;&gt;"Стены подвала","Уточните конструкцию",IF(OR(B22="",C22="",D22="",E22=""),"Заполните исходные данные",IF(F22="","Проверьте массу и раствор","Проверьте подбор и ресурсы"))))</f>
        <v/>
      </c>
    </row>
    <row r="23" ht="30" customHeight="1" spans="1:10" x14ac:dyDescent="0.25">
      <c r="A23" s="11" t="str">
        <f>IF('Исходные данные'!A23="","",'Исходные данные'!A23)</f>
        <v/>
      </c>
      <c r="B23" s="13" t="str">
        <f>IF('Исходные данные'!B23="","",'Исходные данные'!B23)</f>
        <v/>
      </c>
      <c r="C23" s="14" t="str">
        <f>IF('Исходные данные'!C23="","",'Исходные данные'!C23)</f>
        <v/>
      </c>
      <c r="D23" s="13" t="str">
        <f>IF('Исходные данные'!D23="","",'Исходные данные'!D23)</f>
        <v/>
      </c>
      <c r="E23" s="11" t="str">
        <f>IF('Исходные данные'!E23="","",'Исходные данные'!E23)</f>
        <v/>
      </c>
      <c r="F23" s="11" t="str">
        <f>IF(OR('Исходные данные'!$B$3&lt;&gt;"Стены подвала",A23="",B23="",B23&lt;=0),"",IF(E23="Готовый",INDEX('Выбор'!$C$8:$C$11,IF(B23&lt;=0.5,1,IF(B23&lt;=1,2,IF(B23&lt;=1.5,3,4)))),IF(E23="Из сухой смеси",INDEX('Выбор'!$D$8:$D$11,IF(B23&lt;=0.5,1,IF(B23&lt;=1,2,IF(B23&lt;=1.5,3,4)))),"")))</f>
        <v/>
      </c>
      <c r="G23" s="13" t="str">
        <f>IF(OR(F23="",C23=""),"",C23/100)</f>
        <v/>
      </c>
      <c r="H23" s="13" t="str">
        <f>IF(OR(C23="",D23=""),"",C23*D23)</f>
        <v/>
      </c>
      <c r="I23" s="13" t="str">
        <f>IF(OR(F23="",G23="",E23&lt;&gt;"Готовый"),"",G23*INDEX('Выбор'!$E$8:$E$11,MATCH(F23,'Выбор'!$C$8:$C$11,0)))</f>
        <v/>
      </c>
      <c r="J23" s="15" t="str">
        <f>IF(A23="","",IF('Исходные данные'!$B$3&lt;&gt;"Стены подвала","Уточните конструкцию",IF(OR(B23="",C23="",D23="",E23=""),"Заполните исходные данные",IF(F23="","Проверьте массу и раствор","Проверьте подбор и ресурсы"))))</f>
        <v/>
      </c>
    </row>
    <row r="24" ht="30" customHeight="1" spans="1:10" x14ac:dyDescent="0.25">
      <c r="A24" s="11" t="str">
        <f>IF('Исходные данные'!A24="","",'Исходные данные'!A24)</f>
        <v/>
      </c>
      <c r="B24" s="13" t="str">
        <f>IF('Исходные данные'!B24="","",'Исходные данные'!B24)</f>
        <v/>
      </c>
      <c r="C24" s="14" t="str">
        <f>IF('Исходные данные'!C24="","",'Исходные данные'!C24)</f>
        <v/>
      </c>
      <c r="D24" s="13" t="str">
        <f>IF('Исходные данные'!D24="","",'Исходные данные'!D24)</f>
        <v/>
      </c>
      <c r="E24" s="11" t="str">
        <f>IF('Исходные данные'!E24="","",'Исходные данные'!E24)</f>
        <v/>
      </c>
      <c r="F24" s="11" t="str">
        <f>IF(OR('Исходные данные'!$B$3&lt;&gt;"Стены подвала",A24="",B24="",B24&lt;=0),"",IF(E24="Готовый",INDEX('Выбор'!$C$8:$C$11,IF(B24&lt;=0.5,1,IF(B24&lt;=1,2,IF(B24&lt;=1.5,3,4)))),IF(E24="Из сухой смеси",INDEX('Выбор'!$D$8:$D$11,IF(B24&lt;=0.5,1,IF(B24&lt;=1,2,IF(B24&lt;=1.5,3,4)))),"")))</f>
        <v/>
      </c>
      <c r="G24" s="13" t="str">
        <f>IF(OR(F24="",C24=""),"",C24/100)</f>
        <v/>
      </c>
      <c r="H24" s="13" t="str">
        <f>IF(OR(C24="",D24=""),"",C24*D24)</f>
        <v/>
      </c>
      <c r="I24" s="13" t="str">
        <f>IF(OR(F24="",G24="",E24&lt;&gt;"Готовый"),"",G24*INDEX('Выбор'!$E$8:$E$11,MATCH(F24,'Выбор'!$C$8:$C$11,0)))</f>
        <v/>
      </c>
      <c r="J24" s="15" t="str">
        <f>IF(A24="","",IF('Исходные данные'!$B$3&lt;&gt;"Стены подвала","Уточните конструкцию",IF(OR(B24="",C24="",D24="",E24=""),"Заполните исходные данные",IF(F24="","Проверьте массу и раствор","Проверьте подбор и ресурсы"))))</f>
        <v/>
      </c>
    </row>
    <row r="25" ht="30" customHeight="1" spans="1:10" x14ac:dyDescent="0.25">
      <c r="A25" s="11" t="str">
        <f>IF('Исходные данные'!A25="","",'Исходные данные'!A25)</f>
        <v/>
      </c>
      <c r="B25" s="13" t="str">
        <f>IF('Исходные данные'!B25="","",'Исходные данные'!B25)</f>
        <v/>
      </c>
      <c r="C25" s="14" t="str">
        <f>IF('Исходные данные'!C25="","",'Исходные данные'!C25)</f>
        <v/>
      </c>
      <c r="D25" s="13" t="str">
        <f>IF('Исходные данные'!D25="","",'Исходные данные'!D25)</f>
        <v/>
      </c>
      <c r="E25" s="11" t="str">
        <f>IF('Исходные данные'!E25="","",'Исходные данные'!E25)</f>
        <v/>
      </c>
      <c r="F25" s="11" t="str">
        <f>IF(OR('Исходные данные'!$B$3&lt;&gt;"Стены подвала",A25="",B25="",B25&lt;=0),"",IF(E25="Готовый",INDEX('Выбор'!$C$8:$C$11,IF(B25&lt;=0.5,1,IF(B25&lt;=1,2,IF(B25&lt;=1.5,3,4)))),IF(E25="Из сухой смеси",INDEX('Выбор'!$D$8:$D$11,IF(B25&lt;=0.5,1,IF(B25&lt;=1,2,IF(B25&lt;=1.5,3,4)))),"")))</f>
        <v/>
      </c>
      <c r="G25" s="13" t="str">
        <f>IF(OR(F25="",C25=""),"",C25/100)</f>
        <v/>
      </c>
      <c r="H25" s="13" t="str">
        <f>IF(OR(C25="",D25=""),"",C25*D25)</f>
        <v/>
      </c>
      <c r="I25" s="13" t="str">
        <f>IF(OR(F25="",G25="",E25&lt;&gt;"Готовый"),"",G25*INDEX('Выбор'!$E$8:$E$11,MATCH(F25,'Выбор'!$C$8:$C$11,0)))</f>
        <v/>
      </c>
      <c r="J25" s="15" t="str">
        <f>IF(A25="","",IF('Исходные данные'!$B$3&lt;&gt;"Стены подвала","Уточните конструкцию",IF(OR(B25="",C25="",D25="",E25=""),"Заполните исходные данные",IF(F25="","Проверьте массу и раствор","Проверьте подбор и ресурсы"))))</f>
        <v/>
      </c>
    </row>
    <row r="26" ht="30" customHeight="1" spans="1:10" x14ac:dyDescent="0.25">
      <c r="A26" s="11" t="str">
        <f>IF('Исходные данные'!A26="","",'Исходные данные'!A26)</f>
        <v/>
      </c>
      <c r="B26" s="13" t="str">
        <f>IF('Исходные данные'!B26="","",'Исходные данные'!B26)</f>
        <v/>
      </c>
      <c r="C26" s="14" t="str">
        <f>IF('Исходные данные'!C26="","",'Исходные данные'!C26)</f>
        <v/>
      </c>
      <c r="D26" s="13" t="str">
        <f>IF('Исходные данные'!D26="","",'Исходные данные'!D26)</f>
        <v/>
      </c>
      <c r="E26" s="11" t="str">
        <f>IF('Исходные данные'!E26="","",'Исходные данные'!E26)</f>
        <v/>
      </c>
      <c r="F26" s="11" t="str">
        <f>IF(OR('Исходные данные'!$B$3&lt;&gt;"Стены подвала",A26="",B26="",B26&lt;=0),"",IF(E26="Готовый",INDEX('Выбор'!$C$8:$C$11,IF(B26&lt;=0.5,1,IF(B26&lt;=1,2,IF(B26&lt;=1.5,3,4)))),IF(E26="Из сухой смеси",INDEX('Выбор'!$D$8:$D$11,IF(B26&lt;=0.5,1,IF(B26&lt;=1,2,IF(B26&lt;=1.5,3,4)))),"")))</f>
        <v/>
      </c>
      <c r="G26" s="13" t="str">
        <f>IF(OR(F26="",C26=""),"",C26/100)</f>
        <v/>
      </c>
      <c r="H26" s="13" t="str">
        <f>IF(OR(C26="",D26=""),"",C26*D26)</f>
        <v/>
      </c>
      <c r="I26" s="13" t="str">
        <f>IF(OR(F26="",G26="",E26&lt;&gt;"Готовый"),"",G26*INDEX('Выбор'!$E$8:$E$11,MATCH(F26,'Выбор'!$C$8:$C$11,0)))</f>
        <v/>
      </c>
      <c r="J26" s="15" t="str">
        <f>IF(A26="","",IF('Исходные данные'!$B$3&lt;&gt;"Стены подвала","Уточните конструкцию",IF(OR(B26="",C26="",D26="",E26=""),"Заполните исходные данные",IF(F26="","Проверьте массу и раствор","Проверьте подбор и ресурсы"))))</f>
        <v/>
      </c>
    </row>
    <row r="27" ht="30" customHeight="1" spans="1:10" x14ac:dyDescent="0.25">
      <c r="A27" s="11" t="str">
        <f>IF('Исходные данные'!A27="","",'Исходные данные'!A27)</f>
        <v/>
      </c>
      <c r="B27" s="13" t="str">
        <f>IF('Исходные данные'!B27="","",'Исходные данные'!B27)</f>
        <v/>
      </c>
      <c r="C27" s="14" t="str">
        <f>IF('Исходные данные'!C27="","",'Исходные данные'!C27)</f>
        <v/>
      </c>
      <c r="D27" s="13" t="str">
        <f>IF('Исходные данные'!D27="","",'Исходные данные'!D27)</f>
        <v/>
      </c>
      <c r="E27" s="11" t="str">
        <f>IF('Исходные данные'!E27="","",'Исходные данные'!E27)</f>
        <v/>
      </c>
      <c r="F27" s="11" t="str">
        <f>IF(OR('Исходные данные'!$B$3&lt;&gt;"Стены подвала",A27="",B27="",B27&lt;=0),"",IF(E27="Готовый",INDEX('Выбор'!$C$8:$C$11,IF(B27&lt;=0.5,1,IF(B27&lt;=1,2,IF(B27&lt;=1.5,3,4)))),IF(E27="Из сухой смеси",INDEX('Выбор'!$D$8:$D$11,IF(B27&lt;=0.5,1,IF(B27&lt;=1,2,IF(B27&lt;=1.5,3,4)))),"")))</f>
        <v/>
      </c>
      <c r="G27" s="13" t="str">
        <f>IF(OR(F27="",C27=""),"",C27/100)</f>
        <v/>
      </c>
      <c r="H27" s="13" t="str">
        <f>IF(OR(C27="",D27=""),"",C27*D27)</f>
        <v/>
      </c>
      <c r="I27" s="13" t="str">
        <f>IF(OR(F27="",G27="",E27&lt;&gt;"Готовый"),"",G27*INDEX('Выбор'!$E$8:$E$11,MATCH(F27,'Выбор'!$C$8:$C$11,0)))</f>
        <v/>
      </c>
      <c r="J27" s="15" t="str">
        <f>IF(A27="","",IF('Исходные данные'!$B$3&lt;&gt;"Стены подвала","Уточните конструкцию",IF(OR(B27="",C27="",D27="",E27=""),"Заполните исходные данные",IF(F27="","Проверьте массу и раствор","Проверьте подбор и ресурсы"))))</f>
        <v/>
      </c>
    </row>
    <row r="28" spans="1:9" x14ac:dyDescent="0.25">
      <c r="A28" s="2" t="s">
        <v>48</v>
      </c>
      <c r="B28" s="2"/>
      <c r="C28" s="16" t="str">
        <f>IF(COUNT(C8:C27)=0,"",SUM(C8:C27))</f>
        <v/>
      </c>
      <c r="D28" s="2"/>
      <c r="E28" s="2"/>
      <c r="F28" s="2"/>
      <c r="G28" s="17" t="str">
        <f>IF(COUNT(G8:G27)=0,"",SUM(G8:G27))</f>
        <v/>
      </c>
      <c r="H28" s="17" t="str">
        <f>IF(COUNT(H8:H27)=0,"",SUM(H8:H27))</f>
        <v/>
      </c>
      <c r="I28" s="17" t="str">
        <f>IF(COUNT(I8:I27)=0,"",SUM(I8:I27))</f>
        <v/>
      </c>
    </row>
    <row r="30" spans="1:10" x14ac:dyDescent="0.25">
      <c r="A30" s="6" t="s">
        <v>49</v>
      </c>
      <c r="B30" s="6"/>
      <c r="C30" s="6"/>
      <c r="D30" s="6"/>
      <c r="E30" s="6"/>
      <c r="F30" s="6"/>
      <c r="G30" s="6"/>
      <c r="H30" s="6"/>
      <c r="I30" s="6"/>
      <c r="J30" s="6"/>
    </row>
    <row r="31" spans="1:10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</row>
    <row r="33" spans="1:10" x14ac:dyDescent="0.25">
      <c r="A33" s="6" t="s">
        <v>50</v>
      </c>
      <c r="B33" s="6"/>
      <c r="C33" s="6"/>
      <c r="D33" s="6"/>
      <c r="E33" s="6"/>
      <c r="F33" s="6"/>
      <c r="G33" s="6"/>
      <c r="H33" s="6"/>
      <c r="I33" s="6"/>
      <c r="J33" s="6"/>
    </row>
    <row r="34" spans="1:10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</row>
  </sheetData>
  <mergeCells count="3">
    <mergeCell ref="A4:J5"/>
    <mergeCell ref="A30:J31"/>
    <mergeCell ref="A33:J34"/>
  </mergeCells>
  <pageMargins left="0.3" right="0.3" top="0.4" bottom="0.4" header="0.2" footer="0.2"/>
  <pageSetup paperSize="8" orientation="landscape" horizontalDpi="4294967295" verticalDpi="4294967295" scale="100" fitToWidth="1" fitToHeight="1"/>
  <headerFooter>
    <oddFooter>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21"/>
  <sheetViews>
    <sheetView workbookViewId="0" showGridLines="0"/>
  </sheetViews>
  <sheetFormatPr defaultRowHeight="24" outlineLevelRow="0" outlineLevelCol="0" x14ac:dyDescent="55" customHeight="1"/>
  <cols>
    <col min="1" max="1" width="50" customWidth="1"/>
    <col min="2" max="2" width="22" customWidth="1"/>
    <col min="3" max="3" width="38" customWidth="1"/>
  </cols>
  <sheetData>
    <row r="2" ht="30" customHeight="1" spans="1:1" x14ac:dyDescent="0.25">
      <c r="A2" s="1" t="s">
        <v>51</v>
      </c>
    </row>
    <row r="4" ht="46" customHeight="1" spans="1:3" x14ac:dyDescent="0.25">
      <c r="A4" s="7" t="s">
        <v>52</v>
      </c>
      <c r="B4" s="7" t="s">
        <v>53</v>
      </c>
      <c r="C4" s="7" t="s">
        <v>54</v>
      </c>
    </row>
    <row r="5" spans="1:3" x14ac:dyDescent="0.25">
      <c r="A5" s="2" t="s">
        <v>55</v>
      </c>
      <c r="B5" s="14" t="str">
        <f>'Пример'!C28</f>
        <v/>
      </c>
      <c r="C5" s="2" t="s">
        <v>56</v>
      </c>
    </row>
    <row r="6" spans="1:3" x14ac:dyDescent="0.25">
      <c r="A6" s="2" t="s">
        <v>57</v>
      </c>
      <c r="B6" s="13" t="str">
        <f>'Пример'!G28</f>
        <v/>
      </c>
      <c r="C6" s="2" t="s">
        <v>56</v>
      </c>
    </row>
    <row r="7" spans="1:3" x14ac:dyDescent="0.25">
      <c r="A7" s="2" t="s">
        <v>58</v>
      </c>
      <c r="B7" s="13" t="str">
        <f>'Пример'!H28</f>
        <v/>
      </c>
      <c r="C7" s="2" t="s">
        <v>56</v>
      </c>
    </row>
    <row r="8" spans="1:3" x14ac:dyDescent="0.25">
      <c r="A8" s="2" t="s">
        <v>59</v>
      </c>
      <c r="B8" s="13" t="str">
        <f>'Пример'!I28</f>
        <v/>
      </c>
      <c r="C8" s="2" t="s">
        <v>56</v>
      </c>
    </row>
    <row r="10" ht="46" customHeight="1" spans="1:3" x14ac:dyDescent="0.25">
      <c r="A10" s="7" t="s">
        <v>60</v>
      </c>
      <c r="B10" s="7" t="s">
        <v>61</v>
      </c>
      <c r="C10" s="7" t="s">
        <v>62</v>
      </c>
    </row>
    <row r="11" spans="1:2" x14ac:dyDescent="0.25">
      <c r="A11" s="2" t="s">
        <v>63</v>
      </c>
      <c r="B11" s="3"/>
    </row>
    <row r="12" spans="1:2" x14ac:dyDescent="0.25">
      <c r="A12" s="2" t="s">
        <v>64</v>
      </c>
      <c r="B12" s="3"/>
    </row>
    <row r="13" spans="1:2" x14ac:dyDescent="0.25">
      <c r="A13" s="2" t="s">
        <v>65</v>
      </c>
      <c r="B13" s="3"/>
    </row>
    <row r="14" spans="1:2" x14ac:dyDescent="0.25">
      <c r="A14" s="2" t="s">
        <v>66</v>
      </c>
      <c r="B14" s="3"/>
    </row>
    <row r="15" spans="1:2" x14ac:dyDescent="0.25">
      <c r="A15" s="2" t="s">
        <v>67</v>
      </c>
      <c r="B15" s="3"/>
    </row>
    <row r="16" spans="1:2" x14ac:dyDescent="0.25">
      <c r="A16" s="2" t="s">
        <v>68</v>
      </c>
      <c r="B16" s="3"/>
    </row>
    <row r="17" spans="1:2" x14ac:dyDescent="0.25">
      <c r="A17" s="2" t="s">
        <v>69</v>
      </c>
      <c r="B17" s="3"/>
    </row>
    <row r="18" spans="1:2" x14ac:dyDescent="0.25">
      <c r="A18" s="2" t="s">
        <v>70</v>
      </c>
      <c r="B18" s="3"/>
    </row>
    <row r="19" spans="1:2" x14ac:dyDescent="0.25">
      <c r="A19" s="2" t="s">
        <v>71</v>
      </c>
      <c r="B19" s="3"/>
    </row>
    <row r="21" spans="1:3" x14ac:dyDescent="0.25">
      <c r="A21" s="6" t="s">
        <v>72</v>
      </c>
      <c r="B21" s="6"/>
      <c r="C21" s="6"/>
    </row>
  </sheetData>
  <mergeCells count="1">
    <mergeCell ref="A21:C21"/>
  </mergeCells>
  <dataValidations count="1">
    <dataValidation type="list" allowBlank="1" sqref="B11:B19">
      <formula1>"Проверено,Уточнить"</formula1>
    </dataValidation>
  </dataValidations>
  <pageMargins left="0.3" right="0.3" top="0.4" bottom="0.4" header="0.2" footer="0.2"/>
  <pageSetup paperSize="8" orientation="landscape" horizontalDpi="4294967295" verticalDpi="4294967295" scale="100" fitToWidth="1" fitToHeight="1"/>
  <headerFooter>
    <oddFooter>Страница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3"/>
  <sheetViews>
    <sheetView workbookViewId="0" showGridLines="0"/>
  </sheetViews>
  <sheetFormatPr defaultRowHeight="24" outlineLevelRow="0" outlineLevelCol="0" x14ac:dyDescent="55" customHeight="1"/>
  <cols>
    <col min="1" max="1" width="38" customWidth="1"/>
    <col min="2" max="2" width="52" customWidth="1"/>
    <col min="3" max="3" width="60" customWidth="1"/>
  </cols>
  <sheetData>
    <row r="2" ht="30" customHeight="1" spans="1:1" x14ac:dyDescent="0.25">
      <c r="A2" s="1" t="s">
        <v>73</v>
      </c>
    </row>
    <row r="4" ht="46" customHeight="1" spans="1:3" x14ac:dyDescent="0.25">
      <c r="A4" s="7" t="s">
        <v>74</v>
      </c>
      <c r="B4" s="7" t="s">
        <v>75</v>
      </c>
      <c r="C4" s="7" t="s">
        <v>76</v>
      </c>
    </row>
    <row r="5" ht="58" customHeight="1" spans="1:3" x14ac:dyDescent="0.25">
      <c r="A5" s="18" t="s">
        <v>77</v>
      </c>
      <c r="B5" s="18" t="s">
        <v>78</v>
      </c>
      <c r="C5" s="18" t="s">
        <v>79</v>
      </c>
    </row>
    <row r="6" ht="58" customHeight="1" spans="1:3" x14ac:dyDescent="0.25">
      <c r="A6" s="18" t="s">
        <v>80</v>
      </c>
      <c r="B6" s="18" t="s">
        <v>81</v>
      </c>
      <c r="C6" s="18" t="s">
        <v>82</v>
      </c>
    </row>
    <row r="7" ht="58" customHeight="1" spans="1:3" x14ac:dyDescent="0.25">
      <c r="A7" s="18" t="s">
        <v>83</v>
      </c>
      <c r="B7" s="18" t="s">
        <v>84</v>
      </c>
      <c r="C7" s="18" t="s">
        <v>85</v>
      </c>
    </row>
    <row r="8" ht="58" customHeight="1" spans="1:3" x14ac:dyDescent="0.25">
      <c r="A8" s="18" t="s">
        <v>86</v>
      </c>
      <c r="B8" s="18" t="s">
        <v>87</v>
      </c>
      <c r="C8" s="18" t="s">
        <v>88</v>
      </c>
    </row>
    <row r="10" spans="1:3" x14ac:dyDescent="0.25">
      <c r="A10" s="6" t="s">
        <v>89</v>
      </c>
      <c r="B10" s="6"/>
      <c r="C10" s="6"/>
    </row>
    <row r="11" spans="1:3" x14ac:dyDescent="0.25">
      <c r="A11" s="6"/>
      <c r="B11" s="6"/>
      <c r="C11" s="6"/>
    </row>
    <row r="12" spans="1:3" x14ac:dyDescent="0.25">
      <c r="A12" s="6" t="s">
        <v>90</v>
      </c>
      <c r="B12" s="6"/>
      <c r="C12" s="6"/>
    </row>
    <row r="13" spans="1:3" x14ac:dyDescent="0.25">
      <c r="A13" s="6"/>
      <c r="B13" s="6"/>
      <c r="C13" s="6"/>
    </row>
  </sheetData>
  <mergeCells count="2">
    <mergeCell ref="A10:C11"/>
    <mergeCell ref="A12:C13"/>
  </mergeCells>
  <pageMargins left="0.3" right="0.3" top="0.4" bottom="0.4" header="0.2" footer="0.2"/>
  <pageSetup paperSize="8" orientation="landscape" horizontalDpi="4294967295" verticalDpi="4294967295" scale="100" fitToWidth="1" fitToHeight="1"/>
  <headerFooter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Исходные данные</vt:lpstr>
      <vt:lpstr>Выбор</vt:lpstr>
      <vt:lpstr>Пример</vt:lpstr>
      <vt:lpstr>Проверка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