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'ВОР'!$A1:$F23</definedName>
    <definedName name="_xlnm.Print_Area" localSheetId="1">'Выбор нормы'!$A1:$D19</definedName>
    <definedName name="_xlnm.Print_Area" localSheetId="2">'Расчёт'!$A1:$G20</definedName>
    <definedName name="_xlnm.Print_Area" localSheetId="3">'Источники'!$A1:$D10</definedName>
  </definedNames>
  <calcPr calcId="171027" fullCalcOnLoad="1"/>
</workbook>
</file>

<file path=xl/sharedStrings.xml><?xml version="1.0" encoding="utf-8"?>
<sst xmlns="http://schemas.openxmlformats.org/spreadsheetml/2006/main" count="101" uniqueCount="78">
  <si>
    <t>Проверка подбора норм на бетонирование</t>
  </si>
  <si>
    <t>Объект</t>
  </si>
  <si>
    <t>Дата</t>
  </si>
  <si>
    <t>Редакция базы и номер изменений</t>
  </si>
  <si>
    <t>Назначение</t>
  </si>
  <si>
    <t>Опалубка</t>
  </si>
  <si>
    <t>Подача смеси</t>
  </si>
  <si>
    <t>Ширина ленты, мм</t>
  </si>
  <si>
    <t>Толщина или высота по проекту</t>
  </si>
  <si>
    <t>Проектный документ</t>
  </si>
  <si>
    <t>Составил / Проверил</t>
  </si>
  <si>
    <t>Заполните жёлтые ячейки. Шифры ниже требуют проверки по вашему проекту.</t>
  </si>
  <si>
    <t>№</t>
  </si>
  <si>
    <t>Работа</t>
  </si>
  <si>
    <t>Единица ВОР</t>
  </si>
  <si>
    <t>Объём ВОР</t>
  </si>
  <si>
    <t>Документ / лист</t>
  </si>
  <si>
    <t>Уточнение технологии</t>
  </si>
  <si>
    <t>Монтаж мелкощитовой опалубки</t>
  </si>
  <si>
    <t>м²</t>
  </si>
  <si>
    <t>Демонтаж мелкощитовой опалубки</t>
  </si>
  <si>
    <t>Установка арматурных заготовок</t>
  </si>
  <si>
    <t>т</t>
  </si>
  <si>
    <t>Бетонирование автобетононасосом</t>
  </si>
  <si>
    <t>м³</t>
  </si>
  <si>
    <t>Выбор норм: состав и условия</t>
  </si>
  <si>
    <t>ГЭСН ФСНБ-2022</t>
  </si>
  <si>
    <t>Полное наименование</t>
  </si>
  <si>
    <t>Измеритель</t>
  </si>
  <si>
    <t>Состав работ</t>
  </si>
  <si>
    <t>06-24-001-02</t>
  </si>
  <si>
    <t>Монтаж мелкощитовой опалубки монолитных железобетонных конструкций: фундаментов ленточных и низкорасположенных ростверков</t>
  </si>
  <si>
    <t>100 м2</t>
  </si>
  <si>
    <t>Разметка мест установки опалубки по разбивочным осям. Сборка опалубки в укрупненные элементы. Очистка и смазка опалубки. Установка маяков. Подача элементов опалубки к месту установки. Установка опалубки с фиксацией низа щитов и визуальной выверкой. Установка доборных элементов с изготовлением из фанеры. Крепление щитов опалубки подкосами, зажимами, арматурными стержнями и уголком.</t>
  </si>
  <si>
    <t>06-24-002-02</t>
  </si>
  <si>
    <t>Демонтаж мелкощитовой опалубки монолитных железобетонных конструкций: фундаментов ленточных и низкорасположенных ростверков</t>
  </si>
  <si>
    <t>Снятие элементов крепления. Отделение укрупненных щитов опалубки от поверхности бетона. Разборка доборов. Очистка щитов опалубки от бетона. Укладка опалубки в пакеты. Подача деталей опалубки краном на место складирования. Погрузка в транспортное средство и перемещение на приобъектный склад.</t>
  </si>
  <si>
    <t>06-24-003-03</t>
  </si>
  <si>
    <t>Установка: заготовок арматурных в опалубку ленточных фундаментов</t>
  </si>
  <si>
    <t>Подача заготовок арматурных к месту армирования конструкции. Установка и выверка заготовок арматурных.</t>
  </si>
  <si>
    <t>06-24-004-03</t>
  </si>
  <si>
    <t>Бетонирование автобетононасосом монолитных железобетонных конструкций: фундаментов ленточных и низкорасположенных ростверков шириной свыше 600 мм</t>
  </si>
  <si>
    <t>100 м3</t>
  </si>
  <si>
    <t>Прием бетонной смеси. Подача бетонной смеси к месту укладки. Укладка бетонной смеси в конструкцию. Уплотнение бетонной смеси вибраторами. Покрытие и снятие укрывочного материала с бетонной поверхности.</t>
  </si>
  <si>
    <t>Условия учебного подбора: подземная часть здания, мелкощитовая опалубка, насос, ширина свыше 600 мм.</t>
  </si>
  <si>
    <t>Материалы: сверить бетон, арматуру и опалубку с проектом и ресурсами норм.</t>
  </si>
  <si>
    <t>Редакция: указать номер изменений ФСНБ-2022 и проверить применимость отдела.</t>
  </si>
  <si>
    <t>Монтаж и демонтаж опалубки, установка заготовок и бетонирование являются отдельными операциями.</t>
  </si>
  <si>
    <t>Расчёт количества по измерителям ГЭСН</t>
  </si>
  <si>
    <t>ГЭСН</t>
  </si>
  <si>
    <t>Единица</t>
  </si>
  <si>
    <t>Размер измерителя</t>
  </si>
  <si>
    <t>Количество строки</t>
  </si>
  <si>
    <t>Итог</t>
  </si>
  <si>
    <t>Физический объём по единицам</t>
  </si>
  <si>
    <t>Значение</t>
  </si>
  <si>
    <t>Бетон конструкции</t>
  </si>
  <si>
    <t>Монтаж опалубки</t>
  </si>
  <si>
    <t>Демонтаж опалубки</t>
  </si>
  <si>
    <t>Установка заготовок</t>
  </si>
  <si>
    <t>Количество строки = объём ВОР / размер измерителя. Количества с разными измерителями не складывают.</t>
  </si>
  <si>
    <t>Стоимость не рассчитывается. Для неё требуется проверить редакцию, материалы, цены и основания начислений.</t>
  </si>
  <si>
    <t>Основания и исходные данные</t>
  </si>
  <si>
    <t>Документ / исходные данные</t>
  </si>
  <si>
    <t>Что определяет</t>
  </si>
  <si>
    <t>Ссылка</t>
  </si>
  <si>
    <t>Дата проверки</t>
  </si>
  <si>
    <t>Методика № 571/пр, приказ от 14.07.2022</t>
  </si>
  <si>
    <t>Пункты 2, 7, 8, 9, 10, 11, 12: применение норм, измеритель, состав и проектные материалы</t>
  </si>
  <si>
    <t>https://minjust.consultant.ru/files/32257</t>
  </si>
  <si>
    <t>ГЭСН ФСНБ-2022: таблицы 06-24-001, 002, 003, 004</t>
  </si>
  <si>
    <t>Шифры, наименования, измерители и состав операций подземной части зданий</t>
  </si>
  <si>
    <t>https://smetrix.ru/spravochnik/gesn-2022/06-24-004/</t>
  </si>
  <si>
    <t>Главгосэкспертиза: 18-й пакет изменений</t>
  </si>
  <si>
    <t>Приказ № 301/пр от 15.05.2026; дата начала применения 25.05.2026</t>
  </si>
  <si>
    <t>https://edu.gge.ru/news/ocherednye-dopolneniya-i-izmeneniya-k-fsnb-2022/</t>
  </si>
  <si>
    <t>Учебная ведомость</t>
  </si>
  <si>
    <t>Ширина 800 мм, 24 м³ бетона, 120 м² опалубки, 2,4 т заготовок. Числа условные.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</si>
</sst>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55372B"/>
      <sz val="14"/>
      <name val="Arial"/>
    </font>
    <font>
      <color rgb="252525"/>
      <sz val="10"/>
      <name val="Arial"/>
    </font>
    <font>
      <b/>
      <color rgb="FFFFFF"/>
      <sz val="10"/>
      <name val="Arial"/>
    </font>
    <font>
      <b/>
      <color rgb="5537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5372B"/>
      </patternFill>
    </fill>
  </fills>
  <borders count="2">
    <border>
      <left/>
      <right/>
      <top/>
      <bottom/>
      <diagonal/>
    </border>
    <border>
      <left/>
      <right/>
      <top/>
      <bottom style="thin">
        <color rgb="55372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workbookViewId="0" showGridLines="0">
      <pane ySplit="17" topLeftCell="A1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7" customWidth="1"/>
    <col min="3" max="3" width="18" customWidth="1"/>
    <col min="4" max="4" width="20" customWidth="1"/>
    <col min="5" max="5" width="19" customWidth="1"/>
    <col min="6" max="6" width="46" customWidth="1"/>
  </cols>
  <sheetData>
    <row r="2" ht="28" customHeight="1" spans="1:6" s="1" customFormat="1" x14ac:dyDescent="0.25">
      <c r="A2" s="2" t="s">
        <v>0</v>
      </c>
      <c r="B2" s="2"/>
      <c r="C2" s="2"/>
      <c r="D2" s="2"/>
      <c r="E2" s="2"/>
      <c r="F2" s="2"/>
    </row>
    <row r="4" ht="24" customHeight="1" spans="1:6" x14ac:dyDescent="0.25">
      <c r="A4" s="3" t="s">
        <v>1</v>
      </c>
      <c r="B4" s="3"/>
      <c r="C4" s="4"/>
      <c r="D4" s="4"/>
      <c r="E4" s="4"/>
      <c r="F4" s="4"/>
    </row>
    <row r="5" ht="24" customHeight="1" spans="1:6" x14ac:dyDescent="0.25">
      <c r="A5" s="3" t="s">
        <v>2</v>
      </c>
      <c r="B5" s="3"/>
      <c r="C5" s="5"/>
      <c r="D5" s="5"/>
      <c r="E5" s="5"/>
      <c r="F5" s="5"/>
    </row>
    <row r="6" ht="24" customHeight="1" spans="1:6" x14ac:dyDescent="0.25">
      <c r="A6" s="3" t="s">
        <v>3</v>
      </c>
      <c r="B6" s="3"/>
      <c r="C6" s="4"/>
      <c r="D6" s="4"/>
      <c r="E6" s="4"/>
      <c r="F6" s="4"/>
    </row>
    <row r="7" ht="24" customHeight="1" spans="1:6" x14ac:dyDescent="0.25">
      <c r="A7" s="3" t="s">
        <v>4</v>
      </c>
      <c r="B7" s="3"/>
      <c r="C7" s="4"/>
      <c r="D7" s="4"/>
      <c r="E7" s="4"/>
      <c r="F7" s="4"/>
    </row>
    <row r="8" ht="24" customHeight="1" spans="1:6" x14ac:dyDescent="0.25">
      <c r="A8" s="3" t="s">
        <v>5</v>
      </c>
      <c r="B8" s="3"/>
      <c r="C8" s="4"/>
      <c r="D8" s="4"/>
      <c r="E8" s="4"/>
      <c r="F8" s="4"/>
    </row>
    <row r="9" ht="24" customHeight="1" spans="1:6" x14ac:dyDescent="0.25">
      <c r="A9" s="3" t="s">
        <v>6</v>
      </c>
      <c r="B9" s="3"/>
      <c r="C9" s="4"/>
      <c r="D9" s="4"/>
      <c r="E9" s="4"/>
      <c r="F9" s="4"/>
    </row>
    <row r="10" ht="24" customHeight="1" spans="1:6" x14ac:dyDescent="0.25">
      <c r="A10" s="3" t="s">
        <v>7</v>
      </c>
      <c r="B10" s="3"/>
      <c r="C10" s="4"/>
      <c r="D10" s="4"/>
      <c r="E10" s="4"/>
      <c r="F10" s="4"/>
    </row>
    <row r="11" ht="24" customHeight="1" spans="1:6" x14ac:dyDescent="0.25">
      <c r="A11" s="3" t="s">
        <v>8</v>
      </c>
      <c r="B11" s="3"/>
      <c r="C11" s="4"/>
      <c r="D11" s="4"/>
      <c r="E11" s="4"/>
      <c r="F11" s="4"/>
    </row>
    <row r="12" ht="24" customHeight="1" spans="1:6" x14ac:dyDescent="0.25">
      <c r="A12" s="3" t="s">
        <v>9</v>
      </c>
      <c r="B12" s="3"/>
      <c r="C12" s="4"/>
      <c r="D12" s="4"/>
      <c r="E12" s="4"/>
      <c r="F12" s="4"/>
    </row>
    <row r="13" ht="24" customHeight="1" spans="1:6" x14ac:dyDescent="0.25">
      <c r="A13" s="3" t="s">
        <v>10</v>
      </c>
      <c r="B13" s="3"/>
      <c r="C13" s="4"/>
      <c r="D13" s="4"/>
      <c r="E13" s="4"/>
      <c r="F13" s="4"/>
    </row>
    <row r="15" ht="24" customHeight="1" spans="1:6" x14ac:dyDescent="0.25">
      <c r="A15" s="3" t="s">
        <v>11</v>
      </c>
      <c r="B15" s="3"/>
      <c r="C15" s="3"/>
      <c r="D15" s="3"/>
      <c r="E15" s="3"/>
      <c r="F15" s="3"/>
    </row>
    <row r="17" ht="32" customHeight="1" spans="1:6" x14ac:dyDescent="0.25">
      <c r="A17" s="6" t="s">
        <v>12</v>
      </c>
      <c r="B17" s="6" t="s">
        <v>13</v>
      </c>
      <c r="C17" s="6" t="s">
        <v>14</v>
      </c>
      <c r="D17" s="6" t="s">
        <v>15</v>
      </c>
      <c r="E17" s="6" t="s">
        <v>16</v>
      </c>
      <c r="F17" s="6" t="s">
        <v>17</v>
      </c>
    </row>
    <row r="18" ht="44" customHeight="1" spans="1:6" x14ac:dyDescent="0.25">
      <c r="A18" s="3">
        <v>1</v>
      </c>
      <c r="B18" s="3" t="s">
        <v>18</v>
      </c>
      <c r="C18" s="4" t="s">
        <v>19</v>
      </c>
      <c r="D18" s="7"/>
      <c r="E18" s="7"/>
      <c r="F18" s="7"/>
    </row>
    <row r="19" ht="44" customHeight="1" spans="1:6" x14ac:dyDescent="0.25">
      <c r="A19" s="3">
        <v>2</v>
      </c>
      <c r="B19" s="3" t="s">
        <v>20</v>
      </c>
      <c r="C19" s="4" t="s">
        <v>19</v>
      </c>
      <c r="D19" s="7"/>
      <c r="E19" s="7"/>
      <c r="F19" s="7"/>
    </row>
    <row r="20" ht="44" customHeight="1" spans="1:6" x14ac:dyDescent="0.25">
      <c r="A20" s="3">
        <v>3</v>
      </c>
      <c r="B20" s="3" t="s">
        <v>21</v>
      </c>
      <c r="C20" s="4" t="s">
        <v>22</v>
      </c>
      <c r="D20" s="7"/>
      <c r="E20" s="7"/>
      <c r="F20" s="7"/>
    </row>
    <row r="21" ht="44" customHeight="1" spans="1:6" x14ac:dyDescent="0.25">
      <c r="A21" s="3">
        <v>4</v>
      </c>
      <c r="B21" s="3" t="s">
        <v>23</v>
      </c>
      <c r="C21" s="4" t="s">
        <v>24</v>
      </c>
      <c r="D21" s="7"/>
      <c r="E21" s="7"/>
      <c r="F21" s="7"/>
    </row>
  </sheetData>
  <mergeCells count="22"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F15"/>
  </mergeCells>
  <dataValidations count="5">
    <dataValidation type="decimal" operator="greaterThan" allowBlank="1" showErrorMessage="1" errorStyle="stop" errorTitle="Проверьте значение" error="Выберите значение из списка или введите положительное число." sqref="C10">
      <formula1>0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18:C21">
      <formula1>"м²,м³,т"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8">
      <formula1>"Мелкощитовая,Переставная,Скользящая,Иная"</formula1>
    </dataValidation>
    <dataValidation type="list" allowBlank="1" showErrorMessage="1" errorStyle="stop" errorTitle="Проверьте значение" error="Выберите значение из списка или введите положительное число." sqref="C9">
      <formula1>"Автобетононасос,Кран-бадья,Стационарный насос,Ручная подача"</formula1>
    </dataValidation>
    <dataValidation type="decimal" operator="greaterThan" allowBlank="1" showErrorMessage="1" errorStyle="stop" errorTitle="Проверьте значение" error="Выберите значение из списка или введите положительное число." sqref="D18:D2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 showGridLines="0"/>
  </sheetViews>
  <sheetFormatPr defaultRowHeight="15" outlineLevelRow="0" outlineLevelCol="0" x14ac:dyDescent="55"/>
  <cols>
    <col min="1" max="1" width="17" customWidth="1"/>
    <col min="2" max="2" width="63" customWidth="1"/>
    <col min="3" max="3" width="19" customWidth="1"/>
    <col min="4" max="4" width="62" customWidth="1"/>
  </cols>
  <sheetData>
    <row r="2" ht="28" customHeight="1" spans="1:4" s="1" customFormat="1" x14ac:dyDescent="0.25">
      <c r="A2" s="2" t="s">
        <v>25</v>
      </c>
      <c r="B2" s="2"/>
      <c r="C2" s="2"/>
      <c r="D2" s="2"/>
    </row>
    <row r="4" ht="32" customHeight="1" spans="1:4" x14ac:dyDescent="0.25">
      <c r="A4" s="6" t="s">
        <v>26</v>
      </c>
      <c r="B4" s="6" t="s">
        <v>27</v>
      </c>
      <c r="C4" s="6" t="s">
        <v>28</v>
      </c>
      <c r="D4" s="6" t="s">
        <v>29</v>
      </c>
    </row>
    <row r="5" ht="98" customHeight="1" spans="1:4" x14ac:dyDescent="0.25">
      <c r="A5" s="3" t="s">
        <v>30</v>
      </c>
      <c r="B5" s="3" t="s">
        <v>31</v>
      </c>
      <c r="C5" s="3" t="s">
        <v>32</v>
      </c>
      <c r="D5" s="3" t="s">
        <v>33</v>
      </c>
    </row>
    <row r="6" ht="98" customHeight="1" spans="1:4" x14ac:dyDescent="0.25">
      <c r="A6" s="3" t="s">
        <v>34</v>
      </c>
      <c r="B6" s="3" t="s">
        <v>35</v>
      </c>
      <c r="C6" s="3" t="s">
        <v>32</v>
      </c>
      <c r="D6" s="3" t="s">
        <v>36</v>
      </c>
    </row>
    <row r="7" ht="98" customHeight="1" spans="1:4" x14ac:dyDescent="0.25">
      <c r="A7" s="3" t="s">
        <v>37</v>
      </c>
      <c r="B7" s="3" t="s">
        <v>38</v>
      </c>
      <c r="C7" s="3" t="s">
        <v>22</v>
      </c>
      <c r="D7" s="3" t="s">
        <v>39</v>
      </c>
    </row>
    <row r="8" ht="98" customHeight="1" spans="1:4" x14ac:dyDescent="0.25">
      <c r="A8" s="3" t="s">
        <v>40</v>
      </c>
      <c r="B8" s="3" t="s">
        <v>41</v>
      </c>
      <c r="C8" s="3" t="s">
        <v>42</v>
      </c>
      <c r="D8" s="3" t="s">
        <v>43</v>
      </c>
    </row>
    <row r="10" ht="38" customHeight="1" spans="1:4" x14ac:dyDescent="0.25">
      <c r="A10" s="3" t="s">
        <v>44</v>
      </c>
      <c r="B10" s="3"/>
      <c r="C10" s="3"/>
      <c r="D10" s="3"/>
    </row>
    <row r="12" ht="38" customHeight="1" spans="1:4" x14ac:dyDescent="0.25">
      <c r="A12" s="3" t="str">
        <f>IF(OR('ВОР'!C7="",'ВОР'!C8="",'ВОР'!C9="",'ВОР'!C10=""),"Укажите назначение, опалубку, подачу и ширину",IF(OR('ВОР'!C7&lt;&gt;"Подземная часть здания",'ВОР'!C8&lt;&gt;"Мелкощитовая",'ВОР'!C9&lt;&gt;"Автобетононасос"),"Изменена технология или область: требуется новый подбор",IF('ВОР'!C10&lt;=0,"Ширина должна быть положительной",IF('ВОР'!C10&lt;=600,"Для бетонирования проверьте 06-24-004-02","По ширине подходит 06-24-004-03; проверьте проект"))))</f>
        <v>Укажите назначение, опалубку, подачу и ширину</v>
      </c>
      <c r="B12" s="3"/>
      <c r="C12" s="3"/>
      <c r="D12" s="3"/>
    </row>
    <row r="14" ht="32" customHeight="1" spans="1:4" x14ac:dyDescent="0.25">
      <c r="A14" s="3" t="s">
        <v>45</v>
      </c>
      <c r="B14" s="3"/>
      <c r="C14" s="3"/>
      <c r="D14" s="3"/>
    </row>
    <row r="16" ht="32" customHeight="1" spans="1:4" x14ac:dyDescent="0.25">
      <c r="A16" s="3" t="s">
        <v>46</v>
      </c>
      <c r="B16" s="3"/>
      <c r="C16" s="3"/>
      <c r="D16" s="3"/>
    </row>
    <row r="18" ht="32" customHeight="1" spans="1:4" x14ac:dyDescent="0.25">
      <c r="A18" s="3" t="s">
        <v>47</v>
      </c>
      <c r="B18" s="3"/>
      <c r="C18" s="3"/>
      <c r="D18" s="3"/>
    </row>
  </sheetData>
  <mergeCells count="6">
    <mergeCell ref="A2:D2"/>
    <mergeCell ref="A10:D10"/>
    <mergeCell ref="A12:D12"/>
    <mergeCell ref="A14:D14"/>
    <mergeCell ref="A16:D16"/>
    <mergeCell ref="A18:D18"/>
  </mergeCells>
  <conditionalFormatting sqref="A12:D12">
    <cfRule type="expression" dxfId="0" priority="1">
      <formula>NOT(ISNUMBER(SEARCH("По ширине подходит",$A$12)))</formula>
    </cfRule>
  </conditionalFormatting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0" customWidth="1"/>
    <col min="3" max="3" width="18" customWidth="1"/>
    <col min="4" max="4" width="13" customWidth="1"/>
    <col min="5" max="7" width="17" customWidth="1"/>
  </cols>
  <sheetData>
    <row r="2" ht="28" customHeight="1" spans="1:7" s="1" customFormat="1" x14ac:dyDescent="0.25">
      <c r="A2" s="2" t="s">
        <v>48</v>
      </c>
      <c r="B2" s="2"/>
      <c r="C2" s="2"/>
      <c r="D2" s="2"/>
      <c r="E2" s="2"/>
      <c r="F2" s="2"/>
      <c r="G2" s="2"/>
    </row>
    <row r="4" ht="32" customHeight="1" spans="1:7" x14ac:dyDescent="0.25">
      <c r="A4" s="6" t="s">
        <v>12</v>
      </c>
      <c r="B4" s="6" t="s">
        <v>13</v>
      </c>
      <c r="C4" s="6" t="s">
        <v>49</v>
      </c>
      <c r="D4" s="6" t="s">
        <v>50</v>
      </c>
      <c r="E4" s="6" t="s">
        <v>15</v>
      </c>
      <c r="F4" s="6" t="s">
        <v>51</v>
      </c>
      <c r="G4" s="6" t="s">
        <v>52</v>
      </c>
    </row>
    <row r="5" ht="46" customHeight="1" spans="1:7" x14ac:dyDescent="0.25">
      <c r="A5" s="8">
        <v>1</v>
      </c>
      <c r="B5" s="3" t="s">
        <v>18</v>
      </c>
      <c r="C5" s="3" t="s">
        <v>30</v>
      </c>
      <c r="D5" s="3" t="s">
        <v>19</v>
      </c>
      <c r="E5" s="9" t="str">
        <f>IF(ISBLANK('ВОР'!D18),"",'ВОР'!D18)</f>
        <v/>
      </c>
      <c r="F5" s="9">
        <v>100</v>
      </c>
      <c r="G5" s="10" t="str">
        <f>IF(ISNUMBER(E5),IF(E5&lt;=0,"Укажите положительный объём",IF('ВОР'!C18&lt;&gt;D5,"Проверьте единицу",E5/F5)),IF(E5="","","Укажите положительный объём"))</f>
        <v/>
      </c>
    </row>
    <row r="6" ht="46" customHeight="1" spans="1:7" x14ac:dyDescent="0.25">
      <c r="A6" s="8">
        <v>2</v>
      </c>
      <c r="B6" s="3" t="s">
        <v>20</v>
      </c>
      <c r="C6" s="3" t="s">
        <v>34</v>
      </c>
      <c r="D6" s="3" t="s">
        <v>19</v>
      </c>
      <c r="E6" s="9" t="str">
        <f>IF(ISBLANK('ВОР'!D19),"",'ВОР'!D19)</f>
        <v/>
      </c>
      <c r="F6" s="9">
        <v>100</v>
      </c>
      <c r="G6" s="10" t="str">
        <f>IF(ISNUMBER(E6),IF(E6&lt;=0,"Укажите положительный объём",IF('ВОР'!C19&lt;&gt;D6,"Проверьте единицу",E6/F6)),IF(E6="","","Укажите положительный объём"))</f>
        <v/>
      </c>
    </row>
    <row r="7" ht="46" customHeight="1" spans="1:7" x14ac:dyDescent="0.25">
      <c r="A7" s="8">
        <v>3</v>
      </c>
      <c r="B7" s="3" t="s">
        <v>21</v>
      </c>
      <c r="C7" s="3" t="s">
        <v>37</v>
      </c>
      <c r="D7" s="3" t="s">
        <v>22</v>
      </c>
      <c r="E7" s="9" t="str">
        <f>IF(ISBLANK('ВОР'!D20),"",'ВОР'!D20)</f>
        <v/>
      </c>
      <c r="F7" s="9">
        <v>1</v>
      </c>
      <c r="G7" s="10" t="str">
        <f>IF(ISNUMBER(E7),IF(E7&lt;=0,"Укажите положительный объём",IF('ВОР'!C20&lt;&gt;D7,"Проверьте единицу",E7/F7)),IF(E7="","","Укажите положительный объём"))</f>
        <v/>
      </c>
    </row>
    <row r="8" ht="46" customHeight="1" spans="1:7" x14ac:dyDescent="0.25">
      <c r="A8" s="8">
        <v>4</v>
      </c>
      <c r="B8" s="3" t="s">
        <v>23</v>
      </c>
      <c r="C8" s="3" t="s">
        <v>40</v>
      </c>
      <c r="D8" s="3" t="s">
        <v>24</v>
      </c>
      <c r="E8" s="9" t="str">
        <f>IF(ISBLANK('ВОР'!D21),"",'ВОР'!D21)</f>
        <v/>
      </c>
      <c r="F8" s="9">
        <v>100</v>
      </c>
      <c r="G8" s="10" t="str">
        <f>IF(ISNUMBER(E8),IF(E8&lt;=0,"Укажите положительный объём",IF('ВОР'!C21&lt;&gt;D8,"Проверьте единицу",E8/F8)),IF(E8="","","Укажите положительный объём"))</f>
        <v/>
      </c>
    </row>
    <row r="11" ht="32" customHeight="1" spans="1:7" x14ac:dyDescent="0.25">
      <c r="A11" s="6" t="s">
        <v>53</v>
      </c>
      <c r="B11" s="6" t="s">
        <v>54</v>
      </c>
      <c r="C11" s="6" t="s">
        <v>50</v>
      </c>
      <c r="D11" s="6"/>
      <c r="E11" s="6"/>
      <c r="F11" s="6"/>
      <c r="G11" s="6" t="s">
        <v>55</v>
      </c>
    </row>
    <row r="12" ht="24" customHeight="1" spans="1:7" x14ac:dyDescent="0.25">
      <c r="B12" s="3" t="s">
        <v>56</v>
      </c>
      <c r="C12" s="3" t="s">
        <v>24</v>
      </c>
      <c r="G12" s="10" t="str">
        <f>IF(E8="","",SUM(E8))</f>
        <v/>
      </c>
    </row>
    <row r="13" ht="24" customHeight="1" spans="1:7" x14ac:dyDescent="0.25">
      <c r="B13" s="3" t="s">
        <v>57</v>
      </c>
      <c r="C13" s="3" t="s">
        <v>19</v>
      </c>
      <c r="G13" s="10" t="str">
        <f>IF(E5="","",SUM(E5))</f>
        <v/>
      </c>
    </row>
    <row r="14" ht="24" customHeight="1" spans="1:7" x14ac:dyDescent="0.25">
      <c r="B14" s="3" t="s">
        <v>58</v>
      </c>
      <c r="C14" s="3" t="s">
        <v>19</v>
      </c>
      <c r="G14" s="10" t="str">
        <f>IF(E6="","",SUM(E6))</f>
        <v/>
      </c>
    </row>
    <row r="15" ht="24" customHeight="1" spans="1:7" x14ac:dyDescent="0.25">
      <c r="B15" s="3" t="s">
        <v>59</v>
      </c>
      <c r="C15" s="3" t="s">
        <v>22</v>
      </c>
      <c r="G15" s="10" t="str">
        <f>IF(E7="","",SUM(E7))</f>
        <v/>
      </c>
    </row>
    <row r="17" ht="32" customHeight="1" spans="1:7" x14ac:dyDescent="0.25">
      <c r="A17" s="3" t="s">
        <v>60</v>
      </c>
      <c r="B17" s="3"/>
      <c r="C17" s="3"/>
      <c r="D17" s="3"/>
      <c r="E17" s="3"/>
      <c r="F17" s="3"/>
      <c r="G17" s="3"/>
    </row>
    <row r="19" ht="32" customHeight="1" spans="1:7" x14ac:dyDescent="0.25">
      <c r="A19" s="3" t="s">
        <v>61</v>
      </c>
      <c r="B19" s="3"/>
      <c r="C19" s="3"/>
      <c r="D19" s="3"/>
      <c r="E19" s="3"/>
      <c r="F19" s="3"/>
      <c r="G19" s="3"/>
    </row>
  </sheetData>
  <mergeCells count="4">
    <mergeCell ref="A2:G2"/>
    <mergeCell ref="C11:F11"/>
    <mergeCell ref="A17:G17"/>
    <mergeCell ref="A19:G19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1" width="53" customWidth="1"/>
    <col min="2" max="2" width="70" customWidth="1"/>
    <col min="3" max="3" width="64" customWidth="1"/>
    <col min="4" max="4" width="17" customWidth="1"/>
  </cols>
  <sheetData>
    <row r="2" ht="28" customHeight="1" spans="1:4" s="1" customFormat="1" x14ac:dyDescent="0.25">
      <c r="A2" s="2" t="s">
        <v>62</v>
      </c>
      <c r="B2" s="2"/>
      <c r="C2" s="2"/>
      <c r="D2" s="2"/>
    </row>
    <row r="4" ht="32" customHeight="1" spans="1:4" x14ac:dyDescent="0.25">
      <c r="A4" s="6" t="s">
        <v>63</v>
      </c>
      <c r="B4" s="6" t="s">
        <v>64</v>
      </c>
      <c r="C4" s="6" t="s">
        <v>65</v>
      </c>
      <c r="D4" s="6" t="s">
        <v>66</v>
      </c>
    </row>
    <row r="5" ht="74" customHeight="1" spans="1:4" x14ac:dyDescent="0.25">
      <c r="A5" s="3" t="s">
        <v>67</v>
      </c>
      <c r="B5" s="3" t="s">
        <v>68</v>
      </c>
      <c r="C5" s="3" t="s">
        <v>69</v>
      </c>
      <c r="D5" s="11">
        <v>46300</v>
      </c>
    </row>
    <row r="6" ht="74" customHeight="1" spans="1:4" x14ac:dyDescent="0.25">
      <c r="A6" s="3" t="s">
        <v>70</v>
      </c>
      <c r="B6" s="3" t="s">
        <v>71</v>
      </c>
      <c r="C6" s="3" t="s">
        <v>72</v>
      </c>
      <c r="D6" s="11">
        <v>46300</v>
      </c>
    </row>
    <row r="7" ht="74" customHeight="1" spans="1:4" x14ac:dyDescent="0.25">
      <c r="A7" s="3" t="s">
        <v>73</v>
      </c>
      <c r="B7" s="3" t="s">
        <v>74</v>
      </c>
      <c r="C7" s="3" t="s">
        <v>75</v>
      </c>
      <c r="D7" s="11">
        <v>46300</v>
      </c>
    </row>
    <row r="8" ht="74" customHeight="1" spans="1:4" x14ac:dyDescent="0.25">
      <c r="A8" s="3" t="s">
        <v>76</v>
      </c>
      <c r="B8" s="3" t="s">
        <v>77</v>
      </c>
      <c r="D8" s="11">
        <v>46300</v>
      </c>
    </row>
  </sheetData>
  <mergeCells count="1">
    <mergeCell ref="A2:D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