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аспорт" state="visible" r:id="rId4"/>
    <sheet sheetId="2" name="ВОР" state="visible" r:id="rId5"/>
    <sheet sheetId="3" name="Проверка подбора" state="visible" r:id="rId6"/>
    <sheet sheetId="4" name="Время" state="visible" r:id="rId7"/>
    <sheet sheetId="5" name="Приёмка" state="visible" r:id="rId8"/>
  </sheets>
  <definedNames>
    <definedName name="_xlnm.Print_Area" localSheetId="0">'Паспорт'!$A1:$C21</definedName>
    <definedName name="_xlnm.Print_Titles" localSheetId="0">'Паспорт'!$1:$4</definedName>
    <definedName name="_xlnm.Print_Area" localSheetId="1">'ВОР'!$A1:$I24</definedName>
    <definedName name="_xlnm.Print_Titles" localSheetId="1">'ВОР'!$1:$4</definedName>
    <definedName name="_xlnm.Print_Area" localSheetId="2">'Проверка подбора'!$A1:$R28</definedName>
    <definedName name="_xlnm.Print_Titles" localSheetId="2">'Проверка подбора'!$A:$C,'Проверка подбора'!$1:$4</definedName>
    <definedName name="_xlnm.Print_Area" localSheetId="3">'Время'!$A1:$E20</definedName>
    <definedName name="_xlnm.Print_Titles" localSheetId="3">'Время'!$1:$4</definedName>
    <definedName name="_xlnm.Print_Area" localSheetId="4">'Приёмка'!$A1:$G33</definedName>
    <definedName name="_xlnm.Print_Titles" localSheetId="4">'Приёмка'!$1:$4</definedName>
  </definedNames>
  <calcPr calcId="171027" fullCalcOnLoad="1"/>
</workbook>
</file>

<file path=xl/sharedStrings.xml><?xml version="1.0" encoding="utf-8"?>
<sst xmlns="http://schemas.openxmlformats.org/spreadsheetml/2006/main" count="108" uniqueCount="99">
  <si>
    <t>Пилот автоматизации смет</t>
  </si>
  <si>
    <t>Поле</t>
  </si>
  <si>
    <t>Значение</t>
  </si>
  <si>
    <t>Состояние</t>
  </si>
  <si>
    <t>Объект</t>
  </si>
  <si>
    <t>Вид строительства</t>
  </si>
  <si>
    <t>Регион и ценовая зона</t>
  </si>
  <si>
    <t>Период цен</t>
  </si>
  <si>
    <t>Метод расчёта</t>
  </si>
  <si>
    <t>База</t>
  </si>
  <si>
    <t>Редакция и дополнения</t>
  </si>
  <si>
    <t>Программа и версия</t>
  </si>
  <si>
    <t>Дата пилота</t>
  </si>
  <si>
    <t>Подготовил</t>
  </si>
  <si>
    <t>Проверил</t>
  </si>
  <si>
    <t>Цель и критерии приёмки</t>
  </si>
  <si>
    <t>Сократить общее время при тех же требованиях к расчёту</t>
  </si>
  <si>
    <t>Условия сравнения</t>
  </si>
  <si>
    <t>Одна ВОР, одинаковые основания и формат передачи</t>
  </si>
  <si>
    <t>Назначение файла</t>
  </si>
  <si>
    <t>Учебный контроль, не ЛСР. Жёлтые ячейки редактируются.</t>
  </si>
  <si>
    <t>Связь с исходными данными</t>
  </si>
  <si>
    <t>Журнал связи позиций ведётся в этом файле; перенос связей через АРПС требует проверки.</t>
  </si>
  <si>
    <t>Время в образце</t>
  </si>
  <si>
    <t>Условные замеры всего пилота, не статистика продукта и не норматив на одну строку.</t>
  </si>
  <si>
    <t>Ведомость для пилота</t>
  </si>
  <si>
    <t>Идентификатор</t>
  </si>
  <si>
    <t>Работа</t>
  </si>
  <si>
    <t>Материал и параметры</t>
  </si>
  <si>
    <t>Единица</t>
  </si>
  <si>
    <t>Объём</t>
  </si>
  <si>
    <t>Толщина, мм</t>
  </si>
  <si>
    <t>Основание и ссылка</t>
  </si>
  <si>
    <t>Вопрос к данным</t>
  </si>
  <si>
    <t>Связь ВОР с нормами</t>
  </si>
  <si>
    <t>Идентификатор ВОР</t>
  </si>
  <si>
    <t>База и редакция</t>
  </si>
  <si>
    <t>Шифр</t>
  </si>
  <si>
    <t>Название нормы</t>
  </si>
  <si>
    <t>Измеритель</t>
  </si>
  <si>
    <t>Кратность измерителя</t>
  </si>
  <si>
    <t>Объём ВОР</t>
  </si>
  <si>
    <t>Количество нормы</t>
  </si>
  <si>
    <t>Базовая толщина, мм</t>
  </si>
  <si>
    <t>Проектная толщина, мм</t>
  </si>
  <si>
    <t>Шаг добавки, мм</t>
  </si>
  <si>
    <t>Множитель добавки</t>
  </si>
  <si>
    <t>Довод выбора</t>
  </si>
  <si>
    <t>Нормативный источник</t>
  </si>
  <si>
    <t>Материалы сверены</t>
  </si>
  <si>
    <t>Проверка количества</t>
  </si>
  <si>
    <t>Приёмка позиции</t>
  </si>
  <si>
    <t>Запись добавки</t>
  </si>
  <si>
    <t>В этом файле количество равно площади / измеритель, множитель указан отдельно. Не умножайте одновременно количество и множитель.</t>
  </si>
  <si>
    <t>Другие нормы</t>
  </si>
  <si>
    <t>Формула множителя задана для двух учебных норм. Для другой нормы задайте обоснованный множитель вместо формулы.</t>
  </si>
  <si>
    <t>Стоимость</t>
  </si>
  <si>
    <t>Проверка подбора и количества не определяет стоимость. Требуются полные ресурсы и источники цен.</t>
  </si>
  <si>
    <t>Замеры полного процесса</t>
  </si>
  <si>
    <t>Этап</t>
  </si>
  <si>
    <t>До, мин</t>
  </si>
  <si>
    <t>После, мин</t>
  </si>
  <si>
    <t>Разница, мин</t>
  </si>
  <si>
    <t>Подготовка</t>
  </si>
  <si>
    <t>Поиск и подбор</t>
  </si>
  <si>
    <t>Пересчёт и расчёт</t>
  </si>
  <si>
    <t>Проверка и исправления</t>
  </si>
  <si>
    <t>Выпуск и сверка</t>
  </si>
  <si>
    <t>Итого за полный процесс</t>
  </si>
  <si>
    <t>Сопоставимых смет за месяц</t>
  </si>
  <si>
    <t>Экономия за месяц, мин</t>
  </si>
  <si>
    <t>Экономия за месяц, ч</t>
  </si>
  <si>
    <t>Часы и минуты</t>
  </si>
  <si>
    <t>Условия замеров</t>
  </si>
  <si>
    <t>Учебные замеры редактируются. Это время всей пилотной ВОР, а не одной строки. Пустой замер не равен нулю.</t>
  </si>
  <si>
    <t>Отрицательный результат означает увеличение времени. Обучение, внедрение и сопровождение учитываются отдельно.</t>
  </si>
  <si>
    <t>Контроль и журнал исправлений</t>
  </si>
  <si>
    <t>Обязательная проверка</t>
  </si>
  <si>
    <t>Решение</t>
  </si>
  <si>
    <t>Дата</t>
  </si>
  <si>
    <t>Замечание</t>
  </si>
  <si>
    <t>База и редакция подтверждены</t>
  </si>
  <si>
    <t>Единицы и объёмы сверены</t>
  </si>
  <si>
    <t>Добавки учтены один раз</t>
  </si>
  <si>
    <t>Пропуски и дубли разобраны</t>
  </si>
  <si>
    <t>Состав работ и материалы сверены</t>
  </si>
  <si>
    <t>Источники цен, период и территория подтверждены</t>
  </si>
  <si>
    <t>Коэффициенты, НР, СП и налог обоснованы</t>
  </si>
  <si>
    <t>Выгрузка проверена получателем</t>
  </si>
  <si>
    <t>Замечания закрыты, все этапы времени учтены</t>
  </si>
  <si>
    <t>Приёмка обязательных пунктов</t>
  </si>
  <si>
    <t>Журнал исправлений</t>
  </si>
  <si>
    <t>Идентификатор и позиция</t>
  </si>
  <si>
    <t>До</t>
  </si>
  <si>
    <t>После</t>
  </si>
  <si>
    <t>Решение и источник</t>
  </si>
  <si>
    <t>Сметчик</t>
  </si>
  <si>
    <t>Руководитель пилота</t>
  </si>
  <si>
    <t>Итог приёмки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</si>
</sst>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.mm.yyyy"/>
    <numFmt numFmtId="165" formatCode="0.000"/>
    <numFmt numFmtId="166" formatCode="0.0"/>
  </numFmts>
  <fonts count="4" x14ac:knownFonts="1">
    <font>
      <color theme="1"/>
      <family val="2"/>
      <scheme val="minor"/>
      <sz val="11"/>
      <name val="Calibri"/>
    </font>
    <font>
      <b/>
      <color rgb="FF553D32"/>
      <sz val="14"/>
      <name val="Arial"/>
    </font>
    <font>
      <b/>
      <color rgb="FFFFFFFF"/>
      <sz val="10"/>
      <name val="Arial"/>
    </font>
    <font>
      <color rgb="FF29221F"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553D32"/>
      </patternFill>
    </fill>
    <fill>
      <patternFill patternType="solid">
        <fgColor rgb="FFFFF3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3" borderId="0" xfId="0" applyFont="1" applyFill="1" applyAlignment="1">
      <alignment horizontal="left" vertical="center" wrapText="1"/>
    </xf>
    <xf numFmtId="164" fontId="3" fillId="3" borderId="0" xfId="0" applyNumberFormat="1" applyFont="1" applyFill="1" applyAlignment="1">
      <alignment horizontal="left" vertical="center" wrapText="1"/>
    </xf>
    <xf numFmtId="165" fontId="3" fillId="3" borderId="0" xfId="0" applyNumberFormat="1" applyFont="1" applyFill="1" applyAlignment="1">
      <alignment horizontal="left" vertical="center" wrapText="1"/>
    </xf>
    <xf numFmtId="166" fontId="3" fillId="3" borderId="0" xfId="0" applyNumberFormat="1" applyFont="1" applyFill="1" applyAlignment="1">
      <alignment horizontal="left" vertical="center" wrapText="1"/>
    </xf>
    <xf numFmtId="165" fontId="3" fillId="3" borderId="0" xfId="0" applyNumberFormat="1" applyFont="1" applyFill="1" applyAlignment="1">
      <alignment horizontal="right" vertical="center" wrapText="1"/>
    </xf>
    <xf numFmtId="165" fontId="3" fillId="0" borderId="0" xfId="0" applyNumberFormat="1" applyFont="1" applyAlignment="1">
      <alignment horizontal="right" vertical="center" wrapText="1"/>
    </xf>
    <xf numFmtId="2" fontId="3" fillId="3" borderId="0" xfId="0" applyNumberFormat="1" applyFont="1" applyFill="1" applyAlignment="1">
      <alignment horizontal="right" vertical="center" wrapText="1"/>
    </xf>
    <xf numFmtId="2" fontId="3" fillId="0" borderId="0" xfId="0" applyNumberFormat="1" applyFont="1" applyAlignment="1">
      <alignment horizontal="right" vertical="center" wrapText="1"/>
    </xf>
    <xf numFmtId="0" fontId="0" fillId="0" borderId="0" xfId="0" applyAlignment="1">
      <alignment horizontal="right" vertical="center" wrapText="1"/>
    </xf>
    <xf numFmtId="164" fontId="0" fillId="3" borderId="0" xfId="0" applyNumberFormat="1" applyFill="1"/>
    <xf numFmtId="0" fontId="0" fillId="3" borderId="0" xfId="0" applyFill="1"/>
  </cellXfs>
  <cellStyles count="1">
    <cellStyle name="Normal" xfId="0" builtinId="0"/>
  </cellStyles>
  <dxfs count="7">
    <dxf>
      <font>
        <b/>
        <color rgb="FF9C2920"/>
      </font>
      <fill>
        <patternFill patternType="solid">
          <fgColor rgb="FFFFE8E3"/>
        </patternFill>
      </fill>
    </dxf>
    <dxf>
      <font>
        <b/>
        <color rgb="FF9C2920"/>
      </font>
      <fill>
        <patternFill patternType="solid">
          <fgColor rgb="FFFFE8E3"/>
        </patternFill>
      </fill>
    </dxf>
    <dxf>
      <font>
        <b/>
        <color rgb="FF9C2920"/>
      </font>
      <fill>
        <patternFill patternType="solid">
          <fgColor rgb="FFFFE8E3"/>
        </patternFill>
      </fill>
    </dxf>
    <dxf>
      <font>
        <b/>
        <color rgb="FF9C2920"/>
      </font>
      <fill>
        <patternFill patternType="solid">
          <fgColor rgb="FFFFE8E3"/>
        </patternFill>
      </fill>
    </dxf>
    <dxf>
      <font>
        <b/>
        <color rgb="FF9C2920"/>
      </font>
      <fill>
        <patternFill patternType="solid">
          <fgColor rgb="FFFFE8E3"/>
        </patternFill>
      </fill>
    </dxf>
    <dxf>
      <font>
        <b/>
        <color rgb="FF9C2920"/>
      </font>
      <fill>
        <patternFill patternType="solid">
          <fgColor rgb="FFFFE8E3"/>
        </patternFill>
      </fill>
    </dxf>
    <dxf>
      <font>
        <b/>
        <color rgb="FF9C2920"/>
      </font>
      <fill>
        <patternFill patternType="solid">
          <fgColor rgb="FFFFE8E3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C21"/>
  <sheetViews>
    <sheetView workbookViewId="0" showGridLines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38" customWidth="1"/>
    <col min="2" max="2" width="76" customWidth="1"/>
    <col min="3" max="3" width="32" customWidth="1"/>
  </cols>
  <sheetData>
    <row r="2" ht="24" customHeight="1" spans="1:1" x14ac:dyDescent="0.25">
      <c r="A2" s="1" t="s">
        <v>0</v>
      </c>
    </row>
    <row r="4" ht="42" customHeight="1" spans="1:3" x14ac:dyDescent="0.25">
      <c r="A4" s="2" t="s">
        <v>1</v>
      </c>
      <c r="B4" s="2" t="s">
        <v>2</v>
      </c>
      <c r="C4" s="2" t="s">
        <v>3</v>
      </c>
    </row>
    <row r="5" ht="30" customHeight="1" spans="1:3" x14ac:dyDescent="0.25">
      <c r="A5" s="3" t="s">
        <v>4</v>
      </c>
      <c r="B5" s="4"/>
      <c r="C5" s="3">
        <f>IF(B5="","Нужно заполнить","Указано")</f>
      </c>
    </row>
    <row r="6" ht="30" customHeight="1" spans="1:3" x14ac:dyDescent="0.25">
      <c r="A6" s="3" t="s">
        <v>5</v>
      </c>
      <c r="B6" s="4"/>
      <c r="C6" s="3">
        <f>IF(B6="","Нужно заполнить","Указано")</f>
      </c>
    </row>
    <row r="7" ht="30" customHeight="1" spans="1:3" x14ac:dyDescent="0.25">
      <c r="A7" s="3" t="s">
        <v>6</v>
      </c>
      <c r="B7" s="4"/>
      <c r="C7" s="3">
        <f>IF(B7="","Нужно заполнить","Указано")</f>
      </c>
    </row>
    <row r="8" ht="30" customHeight="1" spans="1:3" x14ac:dyDescent="0.25">
      <c r="A8" s="3" t="s">
        <v>7</v>
      </c>
      <c r="B8" s="4"/>
      <c r="C8" s="3">
        <f>IF(B8="","Нужно заполнить","Указано")</f>
      </c>
    </row>
    <row r="9" ht="30" customHeight="1" spans="1:3" x14ac:dyDescent="0.25">
      <c r="A9" s="3" t="s">
        <v>8</v>
      </c>
      <c r="B9" s="4"/>
      <c r="C9" s="3">
        <f>IF(B9="","Нужно заполнить","Указано")</f>
      </c>
    </row>
    <row r="10" ht="30" customHeight="1" spans="1:3" x14ac:dyDescent="0.25">
      <c r="A10" s="3" t="s">
        <v>9</v>
      </c>
      <c r="B10" s="4"/>
      <c r="C10" s="3">
        <f>IF(B10="","Нужно заполнить","Указано")</f>
      </c>
    </row>
    <row r="11" ht="30" customHeight="1" spans="1:3" x14ac:dyDescent="0.25">
      <c r="A11" s="3" t="s">
        <v>10</v>
      </c>
      <c r="B11" s="4"/>
      <c r="C11" s="3">
        <f>IF(B11="","Нужно заполнить","Указано")</f>
      </c>
    </row>
    <row r="12" ht="30" customHeight="1" spans="1:3" x14ac:dyDescent="0.25">
      <c r="A12" s="3" t="s">
        <v>11</v>
      </c>
      <c r="B12" s="4"/>
      <c r="C12" s="3">
        <f>IF(B12="","Нужно заполнить","Указано")</f>
      </c>
    </row>
    <row r="13" ht="30" customHeight="1" spans="1:3" x14ac:dyDescent="0.25">
      <c r="A13" s="3" t="s">
        <v>12</v>
      </c>
      <c r="B13" s="5"/>
      <c r="C13" s="3">
        <f>IF(B13="","Нужно заполнить","Указано")</f>
      </c>
    </row>
    <row r="14" ht="30" customHeight="1" spans="1:3" x14ac:dyDescent="0.25">
      <c r="A14" s="3" t="s">
        <v>13</v>
      </c>
      <c r="B14" s="4"/>
      <c r="C14" s="3">
        <f>IF(B14="","Нужно заполнить","Указано")</f>
      </c>
    </row>
    <row r="15" ht="30" customHeight="1" spans="1:3" x14ac:dyDescent="0.25">
      <c r="A15" s="3" t="s">
        <v>14</v>
      </c>
      <c r="B15" s="4"/>
      <c r="C15" s="3">
        <f>IF(B15="","Нужно заполнить","Указано")</f>
      </c>
    </row>
    <row r="16" ht="30" customHeight="1" spans="1:3" x14ac:dyDescent="0.25">
      <c r="A16" s="3" t="s">
        <v>15</v>
      </c>
      <c r="B16" s="4" t="s">
        <v>16</v>
      </c>
      <c r="C16" s="3">
        <f>IF(B16="","Нужно заполнить","Указано")</f>
      </c>
    </row>
    <row r="17" ht="30" customHeight="1" spans="1:3" x14ac:dyDescent="0.25">
      <c r="A17" s="3" t="s">
        <v>17</v>
      </c>
      <c r="B17" s="4" t="s">
        <v>18</v>
      </c>
      <c r="C17" s="3">
        <f>IF(B17="","Нужно заполнить","Указано")</f>
      </c>
    </row>
    <row r="19" ht="30" customHeight="1" spans="1:2" x14ac:dyDescent="0.25">
      <c r="A19" s="3" t="s">
        <v>19</v>
      </c>
      <c r="B19" s="3" t="s">
        <v>20</v>
      </c>
    </row>
    <row r="20" ht="30" customHeight="1" spans="1:2" x14ac:dyDescent="0.25">
      <c r="A20" s="3" t="s">
        <v>21</v>
      </c>
      <c r="B20" s="3" t="s">
        <v>22</v>
      </c>
    </row>
    <row r="21" ht="30" customHeight="1" spans="1:2" x14ac:dyDescent="0.25">
      <c r="A21" s="3" t="s">
        <v>23</v>
      </c>
      <c r="B21" s="3" t="s">
        <v>24</v>
      </c>
    </row>
  </sheetData>
  <conditionalFormatting sqref="C5:C17">
    <cfRule type="expression" dxfId="0" priority="1">
      <formula>C5="Нужно заполнить"</formula>
    </cfRule>
  </conditionalFormatting>
  <pageMargins left="0.3" right="0.3" top="0.4" bottom="0.4" header="0.2" footer="0.2"/>
  <pageSetup paperSize="9" orientation="portrait" horizontalDpi="4294967295" verticalDpi="4294967295" scale="100" fitToWidth="1" fitToHeight="0"/>
  <headerFooter>
    <oddFooter>Сметрикс | Учебный контроль, не ЛСР | Страница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24"/>
  <sheetViews>
    <sheetView workbookViewId="0" showGridLines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42" customWidth="1"/>
    <col min="3" max="3" width="38" customWidth="1"/>
    <col min="4" max="4" width="13" customWidth="1"/>
    <col min="5" max="5" width="14" customWidth="1"/>
    <col min="6" max="6" width="15" customWidth="1"/>
    <col min="7" max="7" width="42" customWidth="1"/>
    <col min="8" max="8" width="38" customWidth="1"/>
    <col min="9" max="9" width="35" customWidth="1"/>
  </cols>
  <sheetData>
    <row r="2" ht="24" customHeight="1" spans="1:1" x14ac:dyDescent="0.25">
      <c r="A2" s="1" t="s">
        <v>25</v>
      </c>
    </row>
    <row r="4" ht="42" customHeight="1" spans="1:9" x14ac:dyDescent="0.25">
      <c r="A4" s="2" t="s">
        <v>26</v>
      </c>
      <c r="B4" s="2" t="s">
        <v>27</v>
      </c>
      <c r="C4" s="2" t="s">
        <v>28</v>
      </c>
      <c r="D4" s="2" t="s">
        <v>29</v>
      </c>
      <c r="E4" s="2" t="s">
        <v>30</v>
      </c>
      <c r="F4" s="2" t="s">
        <v>31</v>
      </c>
      <c r="G4" s="2" t="s">
        <v>32</v>
      </c>
      <c r="H4" s="2" t="s">
        <v>33</v>
      </c>
      <c r="I4" s="2" t="s">
        <v>3</v>
      </c>
    </row>
    <row r="5" ht="64" customHeight="1" spans="1:9" x14ac:dyDescent="0.25">
      <c r="A5" s="4"/>
      <c r="B5" s="4"/>
      <c r="C5" s="4"/>
      <c r="D5" s="4"/>
      <c r="E5" s="6"/>
      <c r="F5" s="7"/>
      <c r="G5" s="4"/>
      <c r="H5" s="4"/>
      <c r="I5" s="3">
        <f>IF(COUNTA(A5:H5)=0,"",IF(OR(A5="",B5="",C5="",D5="",NOT(ISNUMBER(E5))),"Нужно заполнить",IF(E5&lt;=0,"Проверьте объём",IF(COUNTIF($A$5:$A$24,A5)&lt;&gt;1,"Повтор идентификатора",IF(G5="","Нет основания","Исходные данные заполнены")))))</f>
      </c>
    </row>
    <row r="6" ht="64" customHeight="1" spans="1:9" x14ac:dyDescent="0.25">
      <c r="A6" s="4"/>
      <c r="B6" s="4"/>
      <c r="C6" s="4"/>
      <c r="D6" s="4"/>
      <c r="E6" s="6"/>
      <c r="F6" s="7"/>
      <c r="G6" s="4"/>
      <c r="H6" s="4"/>
      <c r="I6" s="3">
        <f>IF(COUNTA(A6:H6)=0,"",IF(OR(A6="",B6="",C6="",D6="",NOT(ISNUMBER(E6))),"Нужно заполнить",IF(E6&lt;=0,"Проверьте объём",IF(COUNTIF($A$5:$A$24,A6)&lt;&gt;1,"Повтор идентификатора",IF(G6="","Нет основания","Исходные данные заполнены")))))</f>
      </c>
    </row>
    <row r="7" ht="64" customHeight="1" spans="1:9" x14ac:dyDescent="0.25">
      <c r="A7" s="4"/>
      <c r="B7" s="4"/>
      <c r="C7" s="4"/>
      <c r="D7" s="4"/>
      <c r="E7" s="6"/>
      <c r="F7" s="7"/>
      <c r="G7" s="4"/>
      <c r="H7" s="4"/>
      <c r="I7" s="3">
        <f>IF(COUNTA(A7:H7)=0,"",IF(OR(A7="",B7="",C7="",D7="",NOT(ISNUMBER(E7))),"Нужно заполнить",IF(E7&lt;=0,"Проверьте объём",IF(COUNTIF($A$5:$A$24,A7)&lt;&gt;1,"Повтор идентификатора",IF(G7="","Нет основания","Исходные данные заполнены")))))</f>
      </c>
    </row>
    <row r="8" ht="64" customHeight="1" spans="1:9" x14ac:dyDescent="0.25">
      <c r="A8" s="4"/>
      <c r="B8" s="4"/>
      <c r="C8" s="4"/>
      <c r="D8" s="4"/>
      <c r="E8" s="6"/>
      <c r="F8" s="7"/>
      <c r="G8" s="4"/>
      <c r="H8" s="4"/>
      <c r="I8" s="3">
        <f>IF(COUNTA(A8:H8)=0,"",IF(OR(A8="",B8="",C8="",D8="",NOT(ISNUMBER(E8))),"Нужно заполнить",IF(E8&lt;=0,"Проверьте объём",IF(COUNTIF($A$5:$A$24,A8)&lt;&gt;1,"Повтор идентификатора",IF(G8="","Нет основания","Исходные данные заполнены")))))</f>
      </c>
    </row>
    <row r="9" ht="64" customHeight="1" spans="1:9" x14ac:dyDescent="0.25">
      <c r="A9" s="4"/>
      <c r="B9" s="4"/>
      <c r="C9" s="4"/>
      <c r="D9" s="4"/>
      <c r="E9" s="6"/>
      <c r="F9" s="7"/>
      <c r="G9" s="4"/>
      <c r="H9" s="4"/>
      <c r="I9" s="3">
        <f>IF(COUNTA(A9:H9)=0,"",IF(OR(A9="",B9="",C9="",D9="",NOT(ISNUMBER(E9))),"Нужно заполнить",IF(E9&lt;=0,"Проверьте объём",IF(COUNTIF($A$5:$A$24,A9)&lt;&gt;1,"Повтор идентификатора",IF(G9="","Нет основания","Исходные данные заполнены")))))</f>
      </c>
    </row>
    <row r="10" ht="64" customHeight="1" spans="1:9" x14ac:dyDescent="0.25">
      <c r="A10" s="4"/>
      <c r="B10" s="4"/>
      <c r="C10" s="4"/>
      <c r="D10" s="4"/>
      <c r="E10" s="6"/>
      <c r="F10" s="7"/>
      <c r="G10" s="4"/>
      <c r="H10" s="4"/>
      <c r="I10" s="3">
        <f>IF(COUNTA(A10:H10)=0,"",IF(OR(A10="",B10="",C10="",D10="",NOT(ISNUMBER(E10))),"Нужно заполнить",IF(E10&lt;=0,"Проверьте объём",IF(COUNTIF($A$5:$A$24,A10)&lt;&gt;1,"Повтор идентификатора",IF(G10="","Нет основания","Исходные данные заполнены")))))</f>
      </c>
    </row>
    <row r="11" ht="64" customHeight="1" spans="1:9" x14ac:dyDescent="0.25">
      <c r="A11" s="4"/>
      <c r="B11" s="4"/>
      <c r="C11" s="4"/>
      <c r="D11" s="4"/>
      <c r="E11" s="6"/>
      <c r="F11" s="7"/>
      <c r="G11" s="4"/>
      <c r="H11" s="4"/>
      <c r="I11" s="3">
        <f>IF(COUNTA(A11:H11)=0,"",IF(OR(A11="",B11="",C11="",D11="",NOT(ISNUMBER(E11))),"Нужно заполнить",IF(E11&lt;=0,"Проверьте объём",IF(COUNTIF($A$5:$A$24,A11)&lt;&gt;1,"Повтор идентификатора",IF(G11="","Нет основания","Исходные данные заполнены")))))</f>
      </c>
    </row>
    <row r="12" ht="64" customHeight="1" spans="1:9" x14ac:dyDescent="0.25">
      <c r="A12" s="4"/>
      <c r="B12" s="4"/>
      <c r="C12" s="4"/>
      <c r="D12" s="4"/>
      <c r="E12" s="6"/>
      <c r="F12" s="7"/>
      <c r="G12" s="4"/>
      <c r="H12" s="4"/>
      <c r="I12" s="3">
        <f>IF(COUNTA(A12:H12)=0,"",IF(OR(A12="",B12="",C12="",D12="",NOT(ISNUMBER(E12))),"Нужно заполнить",IF(E12&lt;=0,"Проверьте объём",IF(COUNTIF($A$5:$A$24,A12)&lt;&gt;1,"Повтор идентификатора",IF(G12="","Нет основания","Исходные данные заполнены")))))</f>
      </c>
    </row>
    <row r="13" ht="64" customHeight="1" spans="1:9" x14ac:dyDescent="0.25">
      <c r="A13" s="4"/>
      <c r="B13" s="4"/>
      <c r="C13" s="4"/>
      <c r="D13" s="4"/>
      <c r="E13" s="6"/>
      <c r="F13" s="7"/>
      <c r="G13" s="4"/>
      <c r="H13" s="4"/>
      <c r="I13" s="3">
        <f>IF(COUNTA(A13:H13)=0,"",IF(OR(A13="",B13="",C13="",D13="",NOT(ISNUMBER(E13))),"Нужно заполнить",IF(E13&lt;=0,"Проверьте объём",IF(COUNTIF($A$5:$A$24,A13)&lt;&gt;1,"Повтор идентификатора",IF(G13="","Нет основания","Исходные данные заполнены")))))</f>
      </c>
    </row>
    <row r="14" ht="64" customHeight="1" spans="1:9" x14ac:dyDescent="0.25">
      <c r="A14" s="4"/>
      <c r="B14" s="4"/>
      <c r="C14" s="4"/>
      <c r="D14" s="4"/>
      <c r="E14" s="6"/>
      <c r="F14" s="7"/>
      <c r="G14" s="4"/>
      <c r="H14" s="4"/>
      <c r="I14" s="3">
        <f>IF(COUNTA(A14:H14)=0,"",IF(OR(A14="",B14="",C14="",D14="",NOT(ISNUMBER(E14))),"Нужно заполнить",IF(E14&lt;=0,"Проверьте объём",IF(COUNTIF($A$5:$A$24,A14)&lt;&gt;1,"Повтор идентификатора",IF(G14="","Нет основания","Исходные данные заполнены")))))</f>
      </c>
    </row>
    <row r="15" ht="64" customHeight="1" spans="1:9" x14ac:dyDescent="0.25">
      <c r="A15" s="4"/>
      <c r="B15" s="4"/>
      <c r="C15" s="4"/>
      <c r="D15" s="4"/>
      <c r="E15" s="6"/>
      <c r="F15" s="7"/>
      <c r="G15" s="4"/>
      <c r="H15" s="4"/>
      <c r="I15" s="3">
        <f>IF(COUNTA(A15:H15)=0,"",IF(OR(A15="",B15="",C15="",D15="",NOT(ISNUMBER(E15))),"Нужно заполнить",IF(E15&lt;=0,"Проверьте объём",IF(COUNTIF($A$5:$A$24,A15)&lt;&gt;1,"Повтор идентификатора",IF(G15="","Нет основания","Исходные данные заполнены")))))</f>
      </c>
    </row>
    <row r="16" ht="64" customHeight="1" spans="1:9" x14ac:dyDescent="0.25">
      <c r="A16" s="4"/>
      <c r="B16" s="4"/>
      <c r="C16" s="4"/>
      <c r="D16" s="4"/>
      <c r="E16" s="6"/>
      <c r="F16" s="7"/>
      <c r="G16" s="4"/>
      <c r="H16" s="4"/>
      <c r="I16" s="3">
        <f>IF(COUNTA(A16:H16)=0,"",IF(OR(A16="",B16="",C16="",D16="",NOT(ISNUMBER(E16))),"Нужно заполнить",IF(E16&lt;=0,"Проверьте объём",IF(COUNTIF($A$5:$A$24,A16)&lt;&gt;1,"Повтор идентификатора",IF(G16="","Нет основания","Исходные данные заполнены")))))</f>
      </c>
    </row>
    <row r="17" ht="64" customHeight="1" spans="1:9" x14ac:dyDescent="0.25">
      <c r="A17" s="4"/>
      <c r="B17" s="4"/>
      <c r="C17" s="4"/>
      <c r="D17" s="4"/>
      <c r="E17" s="6"/>
      <c r="F17" s="7"/>
      <c r="G17" s="4"/>
      <c r="H17" s="4"/>
      <c r="I17" s="3">
        <f>IF(COUNTA(A17:H17)=0,"",IF(OR(A17="",B17="",C17="",D17="",NOT(ISNUMBER(E17))),"Нужно заполнить",IF(E17&lt;=0,"Проверьте объём",IF(COUNTIF($A$5:$A$24,A17)&lt;&gt;1,"Повтор идентификатора",IF(G17="","Нет основания","Исходные данные заполнены")))))</f>
      </c>
    </row>
    <row r="18" ht="64" customHeight="1" spans="1:9" x14ac:dyDescent="0.25">
      <c r="A18" s="4"/>
      <c r="B18" s="4"/>
      <c r="C18" s="4"/>
      <c r="D18" s="4"/>
      <c r="E18" s="6"/>
      <c r="F18" s="7"/>
      <c r="G18" s="4"/>
      <c r="H18" s="4"/>
      <c r="I18" s="3">
        <f>IF(COUNTA(A18:H18)=0,"",IF(OR(A18="",B18="",C18="",D18="",NOT(ISNUMBER(E18))),"Нужно заполнить",IF(E18&lt;=0,"Проверьте объём",IF(COUNTIF($A$5:$A$24,A18)&lt;&gt;1,"Повтор идентификатора",IF(G18="","Нет основания","Исходные данные заполнены")))))</f>
      </c>
    </row>
    <row r="19" ht="64" customHeight="1" spans="1:9" x14ac:dyDescent="0.25">
      <c r="A19" s="4"/>
      <c r="B19" s="4"/>
      <c r="C19" s="4"/>
      <c r="D19" s="4"/>
      <c r="E19" s="6"/>
      <c r="F19" s="7"/>
      <c r="G19" s="4"/>
      <c r="H19" s="4"/>
      <c r="I19" s="3">
        <f>IF(COUNTA(A19:H19)=0,"",IF(OR(A19="",B19="",C19="",D19="",NOT(ISNUMBER(E19))),"Нужно заполнить",IF(E19&lt;=0,"Проверьте объём",IF(COUNTIF($A$5:$A$24,A19)&lt;&gt;1,"Повтор идентификатора",IF(G19="","Нет основания","Исходные данные заполнены")))))</f>
      </c>
    </row>
    <row r="20" ht="64" customHeight="1" spans="1:9" x14ac:dyDescent="0.25">
      <c r="A20" s="4"/>
      <c r="B20" s="4"/>
      <c r="C20" s="4"/>
      <c r="D20" s="4"/>
      <c r="E20" s="6"/>
      <c r="F20" s="7"/>
      <c r="G20" s="4"/>
      <c r="H20" s="4"/>
      <c r="I20" s="3">
        <f>IF(COUNTA(A20:H20)=0,"",IF(OR(A20="",B20="",C20="",D20="",NOT(ISNUMBER(E20))),"Нужно заполнить",IF(E20&lt;=0,"Проверьте объём",IF(COUNTIF($A$5:$A$24,A20)&lt;&gt;1,"Повтор идентификатора",IF(G20="","Нет основания","Исходные данные заполнены")))))</f>
      </c>
    </row>
    <row r="21" ht="64" customHeight="1" spans="1:9" x14ac:dyDescent="0.25">
      <c r="A21" s="4"/>
      <c r="B21" s="4"/>
      <c r="C21" s="4"/>
      <c r="D21" s="4"/>
      <c r="E21" s="6"/>
      <c r="F21" s="7"/>
      <c r="G21" s="4"/>
      <c r="H21" s="4"/>
      <c r="I21" s="3">
        <f>IF(COUNTA(A21:H21)=0,"",IF(OR(A21="",B21="",C21="",D21="",NOT(ISNUMBER(E21))),"Нужно заполнить",IF(E21&lt;=0,"Проверьте объём",IF(COUNTIF($A$5:$A$24,A21)&lt;&gt;1,"Повтор идентификатора",IF(G21="","Нет основания","Исходные данные заполнены")))))</f>
      </c>
    </row>
    <row r="22" ht="64" customHeight="1" spans="1:9" x14ac:dyDescent="0.25">
      <c r="A22" s="4"/>
      <c r="B22" s="4"/>
      <c r="C22" s="4"/>
      <c r="D22" s="4"/>
      <c r="E22" s="6"/>
      <c r="F22" s="7"/>
      <c r="G22" s="4"/>
      <c r="H22" s="4"/>
      <c r="I22" s="3">
        <f>IF(COUNTA(A22:H22)=0,"",IF(OR(A22="",B22="",C22="",D22="",NOT(ISNUMBER(E22))),"Нужно заполнить",IF(E22&lt;=0,"Проверьте объём",IF(COUNTIF($A$5:$A$24,A22)&lt;&gt;1,"Повтор идентификатора",IF(G22="","Нет основания","Исходные данные заполнены")))))</f>
      </c>
    </row>
    <row r="23" ht="64" customHeight="1" spans="1:9" x14ac:dyDescent="0.25">
      <c r="A23" s="4"/>
      <c r="B23" s="4"/>
      <c r="C23" s="4"/>
      <c r="D23" s="4"/>
      <c r="E23" s="6"/>
      <c r="F23" s="7"/>
      <c r="G23" s="4"/>
      <c r="H23" s="4"/>
      <c r="I23" s="3">
        <f>IF(COUNTA(A23:H23)=0,"",IF(OR(A23="",B23="",C23="",D23="",NOT(ISNUMBER(E23))),"Нужно заполнить",IF(E23&lt;=0,"Проверьте объём",IF(COUNTIF($A$5:$A$24,A23)&lt;&gt;1,"Повтор идентификатора",IF(G23="","Нет основания","Исходные данные заполнены")))))</f>
      </c>
    </row>
    <row r="24" ht="64" customHeight="1" spans="1:9" x14ac:dyDescent="0.25">
      <c r="A24" s="4"/>
      <c r="B24" s="4"/>
      <c r="C24" s="4"/>
      <c r="D24" s="4"/>
      <c r="E24" s="6"/>
      <c r="F24" s="7"/>
      <c r="G24" s="4"/>
      <c r="H24" s="4"/>
      <c r="I24" s="3">
        <f>IF(COUNTA(A24:H24)=0,"",IF(OR(A24="",B24="",C24="",D24="",NOT(ISNUMBER(E24))),"Нужно заполнить",IF(E24&lt;=0,"Проверьте объём",IF(COUNTIF($A$5:$A$24,A24)&lt;&gt;1,"Повтор идентификатора",IF(G24="","Нет основания","Исходные данные заполнены")))))</f>
      </c>
    </row>
  </sheetData>
  <autoFilter ref="A4:I24"/>
  <conditionalFormatting sqref="I5:I24">
    <cfRule type="expression" dxfId="1" priority="1">
      <formula>AND(I5&lt;&gt;"",I5&lt;&gt;"Исходные данные заполнены")</formula>
    </cfRule>
  </conditionalFormatting>
  <dataValidations count="1">
    <dataValidation type="decimal" operator="greaterThan" allowBlank="1" showErrorMessage="1" error="Объём должен быть числом больше нуля." sqref="E5:E24">
      <formula1>0</formula1>
    </dataValidation>
  </dataValidations>
  <pageMargins left="0.3" right="0.3" top="0.4" bottom="0.4" header="0.2" footer="0.2"/>
  <pageSetup paperSize="9" orientation="landscape" horizontalDpi="4294967295" verticalDpi="4294967295" scale="100" fitToWidth="2" fitToHeight="0"/>
  <headerFooter>
    <oddFooter>Сметрикс | Учебный контроль, не ЛСР | Страница &amp;P из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R28"/>
  <sheetViews>
    <sheetView workbookViewId="0" showGridLines="0">
      <pane xSplit="1" ySplit="4" topLeftCell="B5" activePane="bottomRight" state="frozen"/>
      <selection pane="bottomRight"/>
    </sheetView>
  </sheetViews>
  <sheetFormatPr defaultRowHeight="15" outlineLevelRow="0" outlineLevelCol="0" x14ac:dyDescent="55"/>
  <cols>
    <col min="1" max="1" width="21" customWidth="1"/>
    <col min="2" max="2" width="35" customWidth="1"/>
    <col min="3" max="3" width="20" customWidth="1"/>
    <col min="4" max="4" width="62" customWidth="1"/>
    <col min="5" max="5" width="16" customWidth="1"/>
    <col min="6" max="6" width="15" customWidth="1"/>
    <col min="7" max="11" width="16" customWidth="1"/>
    <col min="12" max="12" width="20" customWidth="1"/>
    <col min="13" max="13" width="44" customWidth="1"/>
    <col min="14" max="14" width="40" customWidth="1"/>
    <col min="15" max="15" width="20" customWidth="1"/>
    <col min="16" max="16" width="24" customWidth="1"/>
    <col min="17" max="18" width="32" customWidth="1"/>
  </cols>
  <sheetData>
    <row r="2" ht="24" customHeight="1" spans="1:1" x14ac:dyDescent="0.25">
      <c r="A2" s="1" t="s">
        <v>34</v>
      </c>
    </row>
    <row r="4" ht="42" customHeight="1" spans="1:18" x14ac:dyDescent="0.25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 t="s">
        <v>40</v>
      </c>
      <c r="G4" s="2" t="s">
        <v>41</v>
      </c>
      <c r="H4" s="2" t="s">
        <v>42</v>
      </c>
      <c r="I4" s="2" t="s">
        <v>43</v>
      </c>
      <c r="J4" s="2" t="s">
        <v>44</v>
      </c>
      <c r="K4" s="2" t="s">
        <v>45</v>
      </c>
      <c r="L4" s="2" t="s">
        <v>46</v>
      </c>
      <c r="M4" s="2" t="s">
        <v>47</v>
      </c>
      <c r="N4" s="2" t="s">
        <v>48</v>
      </c>
      <c r="O4" s="2" t="s">
        <v>49</v>
      </c>
      <c r="P4" s="2" t="s">
        <v>14</v>
      </c>
      <c r="Q4" s="2" t="s">
        <v>50</v>
      </c>
      <c r="R4" s="2" t="s">
        <v>51</v>
      </c>
    </row>
    <row r="5" ht="112" customHeight="1" spans="1:18" x14ac:dyDescent="0.25">
      <c r="A5" s="4"/>
      <c r="B5" s="4"/>
      <c r="C5" s="4"/>
      <c r="D5" s="4"/>
      <c r="E5" s="4"/>
      <c r="F5" s="8"/>
      <c r="G5" s="9">
        <f>IF(A5="","",IF(COUNTIF('ВОР'!$A$5:$A$24,A5)&lt;&gt;1,"Проверьте идентификатор",IF(INDEX('ВОР'!$E$5:$E$24,MATCH(A5,'ВОР'!$A$5:$A$24,0))="","Нет данных",INDEX('ВОР'!$E$5:$E$24,MATCH(A5,'ВОР'!$A$5:$A$24,0)))))</f>
      </c>
      <c r="H5" s="9">
        <f>IF(A5="","",IF(OR(NOT(ISNUMBER(G5)),NOT(ISNUMBER(F5))),"Нет данных",IF(OR(G5&lt;=0,F5&lt;=0),"Проверьте объём",G5/F5)))</f>
      </c>
      <c r="I5" s="8"/>
      <c r="J5" s="9">
        <f>IF(A5="","",IF(COUNTIF('ВОР'!$A$5:$A$24,A5)&lt;&gt;1,"Проверьте идентификатор",IF(INDEX('ВОР'!$F$5:$F$24,MATCH(A5,'ВОР'!$A$5:$A$24,0))="","Нет данных",INDEX('ВОР'!$F$5:$F$24,MATCH(A5,'ВОР'!$A$5:$A$24,0)))))</f>
      </c>
      <c r="K5" s="8"/>
      <c r="L5" s="9">
        <f>IF(A5="","",IF(C5="11-01-017-02",1,IF(C5&lt;&gt;"11-01-017-04","Укажите множитель",IF(OR(NOT(ISNUMBER(J5)),NOT(ISNUMBER(I5)),NOT(ISNUMBER(K5))),"Нет данных",IF(K5&lt;=0,"Проверьте шаг",IF(OR(J5&lt;I5,MOD(J5-I5,K5)&lt;&gt;0),"Требуется решение",(J5-I5)/K5))))))</f>
      </c>
      <c r="M5" s="4"/>
      <c r="N5" s="4"/>
      <c r="O5" s="4"/>
      <c r="P5" s="4"/>
      <c r="Q5" s="3">
        <f>IF(A5="","",IF(OR(NOT(ISNUMBER(H5)),NOT(ISNUMBER(L5)),E5="",B5="",C5="",D5=""),"Требуется уточнение",IF(AND(C5="11-01-017-02",J5&lt;&gt;I5,COUNTIFS($A$5:$A$24,A5,$C$5:$C$24,"11-01-017-04")&lt;&gt;1),"Проверьте добавку",IF(L5=0,"Добавка не требуется","Количество проверено"))))</f>
      </c>
      <c r="R5" s="3">
        <f>IF(A5="","",IF(Q5&lt;&gt;"Количество проверено","Требуется уточнение",IF(OR(N5="",M5="",O5&lt;&gt;"Да",P5=""),"Требуется проверка",IF(INDEX('ВОР'!$I$5:$I$24,MATCH(A5,'ВОР'!$A$5:$A$24,0))&lt;&gt;"Исходные данные заполнены","Проверьте ВОР","Позиция проверена"))))</f>
      </c>
    </row>
    <row r="6" ht="112" customHeight="1" spans="1:18" x14ac:dyDescent="0.25">
      <c r="A6" s="4"/>
      <c r="B6" s="4"/>
      <c r="C6" s="4"/>
      <c r="D6" s="4"/>
      <c r="E6" s="4"/>
      <c r="F6" s="8"/>
      <c r="G6" s="9">
        <f>IF(A6="","",IF(COUNTIF('ВОР'!$A$5:$A$24,A6)&lt;&gt;1,"Проверьте идентификатор",IF(INDEX('ВОР'!$E$5:$E$24,MATCH(A6,'ВОР'!$A$5:$A$24,0))="","Нет данных",INDEX('ВОР'!$E$5:$E$24,MATCH(A6,'ВОР'!$A$5:$A$24,0)))))</f>
      </c>
      <c r="H6" s="9">
        <f>IF(A6="","",IF(OR(NOT(ISNUMBER(G6)),NOT(ISNUMBER(F6))),"Нет данных",IF(OR(G6&lt;=0,F6&lt;=0),"Проверьте объём",G6/F6)))</f>
      </c>
      <c r="I6" s="8"/>
      <c r="J6" s="9">
        <f>IF(A6="","",IF(COUNTIF('ВОР'!$A$5:$A$24,A6)&lt;&gt;1,"Проверьте идентификатор",IF(INDEX('ВОР'!$F$5:$F$24,MATCH(A6,'ВОР'!$A$5:$A$24,0))="","Нет данных",INDEX('ВОР'!$F$5:$F$24,MATCH(A6,'ВОР'!$A$5:$A$24,0)))))</f>
      </c>
      <c r="K6" s="8"/>
      <c r="L6" s="9">
        <f>IF(A6="","",IF(C6="11-01-017-02",1,IF(C6&lt;&gt;"11-01-017-04","Укажите множитель",IF(OR(NOT(ISNUMBER(J6)),NOT(ISNUMBER(I6)),NOT(ISNUMBER(K6))),"Нет данных",IF(K6&lt;=0,"Проверьте шаг",IF(OR(J6&lt;I6,MOD(J6-I6,K6)&lt;&gt;0),"Требуется решение",(J6-I6)/K6))))))</f>
      </c>
      <c r="M6" s="4"/>
      <c r="N6" s="4"/>
      <c r="O6" s="4"/>
      <c r="P6" s="4"/>
      <c r="Q6" s="3">
        <f>IF(A6="","",IF(OR(NOT(ISNUMBER(H6)),NOT(ISNUMBER(L6)),E6="",B6="",C6="",D6=""),"Требуется уточнение",IF(AND(C6="11-01-017-02",J6&lt;&gt;I6,COUNTIFS($A$5:$A$24,A6,$C$5:$C$24,"11-01-017-04")&lt;&gt;1),"Проверьте добавку",IF(L6=0,"Добавка не требуется","Количество проверено"))))</f>
      </c>
      <c r="R6" s="3">
        <f>IF(A6="","",IF(Q6&lt;&gt;"Количество проверено","Требуется уточнение",IF(OR(N6="",M6="",O6&lt;&gt;"Да",P6=""),"Требуется проверка",IF(INDEX('ВОР'!$I$5:$I$24,MATCH(A6,'ВОР'!$A$5:$A$24,0))&lt;&gt;"Исходные данные заполнены","Проверьте ВОР","Позиция проверена"))))</f>
      </c>
    </row>
    <row r="7" ht="112" customHeight="1" spans="1:18" x14ac:dyDescent="0.25">
      <c r="A7" s="4"/>
      <c r="B7" s="4"/>
      <c r="C7" s="4"/>
      <c r="D7" s="4"/>
      <c r="E7" s="4"/>
      <c r="F7" s="8"/>
      <c r="G7" s="9">
        <f>IF(A7="","",IF(COUNTIF('ВОР'!$A$5:$A$24,A7)&lt;&gt;1,"Проверьте идентификатор",IF(INDEX('ВОР'!$E$5:$E$24,MATCH(A7,'ВОР'!$A$5:$A$24,0))="","Нет данных",INDEX('ВОР'!$E$5:$E$24,MATCH(A7,'ВОР'!$A$5:$A$24,0)))))</f>
      </c>
      <c r="H7" s="9">
        <f>IF(A7="","",IF(OR(NOT(ISNUMBER(G7)),NOT(ISNUMBER(F7))),"Нет данных",IF(OR(G7&lt;=0,F7&lt;=0),"Проверьте объём",G7/F7)))</f>
      </c>
      <c r="I7" s="8"/>
      <c r="J7" s="9">
        <f>IF(A7="","",IF(COUNTIF('ВОР'!$A$5:$A$24,A7)&lt;&gt;1,"Проверьте идентификатор",IF(INDEX('ВОР'!$F$5:$F$24,MATCH(A7,'ВОР'!$A$5:$A$24,0))="","Нет данных",INDEX('ВОР'!$F$5:$F$24,MATCH(A7,'ВОР'!$A$5:$A$24,0)))))</f>
      </c>
      <c r="K7" s="8"/>
      <c r="L7" s="9">
        <f>IF(A7="","",IF(C7="11-01-017-02",1,IF(C7&lt;&gt;"11-01-017-04","Укажите множитель",IF(OR(NOT(ISNUMBER(J7)),NOT(ISNUMBER(I7)),NOT(ISNUMBER(K7))),"Нет данных",IF(K7&lt;=0,"Проверьте шаг",IF(OR(J7&lt;I7,MOD(J7-I7,K7)&lt;&gt;0),"Требуется решение",(J7-I7)/K7))))))</f>
      </c>
      <c r="M7" s="4"/>
      <c r="N7" s="4"/>
      <c r="O7" s="4"/>
      <c r="P7" s="4"/>
      <c r="Q7" s="3">
        <f>IF(A7="","",IF(OR(NOT(ISNUMBER(H7)),NOT(ISNUMBER(L7)),E7="",B7="",C7="",D7=""),"Требуется уточнение",IF(AND(C7="11-01-017-02",J7&lt;&gt;I7,COUNTIFS($A$5:$A$24,A7,$C$5:$C$24,"11-01-017-04")&lt;&gt;1),"Проверьте добавку",IF(L7=0,"Добавка не требуется","Количество проверено"))))</f>
      </c>
      <c r="R7" s="3">
        <f>IF(A7="","",IF(Q7&lt;&gt;"Количество проверено","Требуется уточнение",IF(OR(N7="",M7="",O7&lt;&gt;"Да",P7=""),"Требуется проверка",IF(INDEX('ВОР'!$I$5:$I$24,MATCH(A7,'ВОР'!$A$5:$A$24,0))&lt;&gt;"Исходные данные заполнены","Проверьте ВОР","Позиция проверена"))))</f>
      </c>
    </row>
    <row r="8" ht="112" customHeight="1" spans="1:18" x14ac:dyDescent="0.25">
      <c r="A8" s="4"/>
      <c r="B8" s="4"/>
      <c r="C8" s="4"/>
      <c r="D8" s="4"/>
      <c r="E8" s="4"/>
      <c r="F8" s="8"/>
      <c r="G8" s="9">
        <f>IF(A8="","",IF(COUNTIF('ВОР'!$A$5:$A$24,A8)&lt;&gt;1,"Проверьте идентификатор",IF(INDEX('ВОР'!$E$5:$E$24,MATCH(A8,'ВОР'!$A$5:$A$24,0))="","Нет данных",INDEX('ВОР'!$E$5:$E$24,MATCH(A8,'ВОР'!$A$5:$A$24,0)))))</f>
      </c>
      <c r="H8" s="9">
        <f>IF(A8="","",IF(OR(NOT(ISNUMBER(G8)),NOT(ISNUMBER(F8))),"Нет данных",IF(OR(G8&lt;=0,F8&lt;=0),"Проверьте объём",G8/F8)))</f>
      </c>
      <c r="I8" s="8"/>
      <c r="J8" s="9">
        <f>IF(A8="","",IF(COUNTIF('ВОР'!$A$5:$A$24,A8)&lt;&gt;1,"Проверьте идентификатор",IF(INDEX('ВОР'!$F$5:$F$24,MATCH(A8,'ВОР'!$A$5:$A$24,0))="","Нет данных",INDEX('ВОР'!$F$5:$F$24,MATCH(A8,'ВОР'!$A$5:$A$24,0)))))</f>
      </c>
      <c r="K8" s="8"/>
      <c r="L8" s="9">
        <f>IF(A8="","",IF(C8="11-01-017-02",1,IF(C8&lt;&gt;"11-01-017-04","Укажите множитель",IF(OR(NOT(ISNUMBER(J8)),NOT(ISNUMBER(I8)),NOT(ISNUMBER(K8))),"Нет данных",IF(K8&lt;=0,"Проверьте шаг",IF(OR(J8&lt;I8,MOD(J8-I8,K8)&lt;&gt;0),"Требуется решение",(J8-I8)/K8))))))</f>
      </c>
      <c r="M8" s="4"/>
      <c r="N8" s="4"/>
      <c r="O8" s="4"/>
      <c r="P8" s="4"/>
      <c r="Q8" s="3">
        <f>IF(A8="","",IF(OR(NOT(ISNUMBER(H8)),NOT(ISNUMBER(L8)),E8="",B8="",C8="",D8=""),"Требуется уточнение",IF(AND(C8="11-01-017-02",J8&lt;&gt;I8,COUNTIFS($A$5:$A$24,A8,$C$5:$C$24,"11-01-017-04")&lt;&gt;1),"Проверьте добавку",IF(L8=0,"Добавка не требуется","Количество проверено"))))</f>
      </c>
      <c r="R8" s="3">
        <f>IF(A8="","",IF(Q8&lt;&gt;"Количество проверено","Требуется уточнение",IF(OR(N8="",M8="",O8&lt;&gt;"Да",P8=""),"Требуется проверка",IF(INDEX('ВОР'!$I$5:$I$24,MATCH(A8,'ВОР'!$A$5:$A$24,0))&lt;&gt;"Исходные данные заполнены","Проверьте ВОР","Позиция проверена"))))</f>
      </c>
    </row>
    <row r="9" ht="112" customHeight="1" spans="1:18" x14ac:dyDescent="0.25">
      <c r="A9" s="4"/>
      <c r="B9" s="4"/>
      <c r="C9" s="4"/>
      <c r="D9" s="4"/>
      <c r="E9" s="4"/>
      <c r="F9" s="8"/>
      <c r="G9" s="9">
        <f>IF(A9="","",IF(COUNTIF('ВОР'!$A$5:$A$24,A9)&lt;&gt;1,"Проверьте идентификатор",IF(INDEX('ВОР'!$E$5:$E$24,MATCH(A9,'ВОР'!$A$5:$A$24,0))="","Нет данных",INDEX('ВОР'!$E$5:$E$24,MATCH(A9,'ВОР'!$A$5:$A$24,0)))))</f>
      </c>
      <c r="H9" s="9">
        <f>IF(A9="","",IF(OR(NOT(ISNUMBER(G9)),NOT(ISNUMBER(F9))),"Нет данных",IF(OR(G9&lt;=0,F9&lt;=0),"Проверьте объём",G9/F9)))</f>
      </c>
      <c r="I9" s="8"/>
      <c r="J9" s="9">
        <f>IF(A9="","",IF(COUNTIF('ВОР'!$A$5:$A$24,A9)&lt;&gt;1,"Проверьте идентификатор",IF(INDEX('ВОР'!$F$5:$F$24,MATCH(A9,'ВОР'!$A$5:$A$24,0))="","Нет данных",INDEX('ВОР'!$F$5:$F$24,MATCH(A9,'ВОР'!$A$5:$A$24,0)))))</f>
      </c>
      <c r="K9" s="8"/>
      <c r="L9" s="9">
        <f>IF(A9="","",IF(C9="11-01-017-02",1,IF(C9&lt;&gt;"11-01-017-04","Укажите множитель",IF(OR(NOT(ISNUMBER(J9)),NOT(ISNUMBER(I9)),NOT(ISNUMBER(K9))),"Нет данных",IF(K9&lt;=0,"Проверьте шаг",IF(OR(J9&lt;I9,MOD(J9-I9,K9)&lt;&gt;0),"Требуется решение",(J9-I9)/K9))))))</f>
      </c>
      <c r="M9" s="4"/>
      <c r="N9" s="4"/>
      <c r="O9" s="4"/>
      <c r="P9" s="4"/>
      <c r="Q9" s="3">
        <f>IF(A9="","",IF(OR(NOT(ISNUMBER(H9)),NOT(ISNUMBER(L9)),E9="",B9="",C9="",D9=""),"Требуется уточнение",IF(AND(C9="11-01-017-02",J9&lt;&gt;I9,COUNTIFS($A$5:$A$24,A9,$C$5:$C$24,"11-01-017-04")&lt;&gt;1),"Проверьте добавку",IF(L9=0,"Добавка не требуется","Количество проверено"))))</f>
      </c>
      <c r="R9" s="3">
        <f>IF(A9="","",IF(Q9&lt;&gt;"Количество проверено","Требуется уточнение",IF(OR(N9="",M9="",O9&lt;&gt;"Да",P9=""),"Требуется проверка",IF(INDEX('ВОР'!$I$5:$I$24,MATCH(A9,'ВОР'!$A$5:$A$24,0))&lt;&gt;"Исходные данные заполнены","Проверьте ВОР","Позиция проверена"))))</f>
      </c>
    </row>
    <row r="10" ht="112" customHeight="1" spans="1:18" x14ac:dyDescent="0.25">
      <c r="A10" s="4"/>
      <c r="B10" s="4"/>
      <c r="C10" s="4"/>
      <c r="D10" s="4"/>
      <c r="E10" s="4"/>
      <c r="F10" s="8"/>
      <c r="G10" s="9">
        <f>IF(A10="","",IF(COUNTIF('ВОР'!$A$5:$A$24,A10)&lt;&gt;1,"Проверьте идентификатор",IF(INDEX('ВОР'!$E$5:$E$24,MATCH(A10,'ВОР'!$A$5:$A$24,0))="","Нет данных",INDEX('ВОР'!$E$5:$E$24,MATCH(A10,'ВОР'!$A$5:$A$24,0)))))</f>
      </c>
      <c r="H10" s="9">
        <f>IF(A10="","",IF(OR(NOT(ISNUMBER(G10)),NOT(ISNUMBER(F10))),"Нет данных",IF(OR(G10&lt;=0,F10&lt;=0),"Проверьте объём",G10/F10)))</f>
      </c>
      <c r="I10" s="8"/>
      <c r="J10" s="9">
        <f>IF(A10="","",IF(COUNTIF('ВОР'!$A$5:$A$24,A10)&lt;&gt;1,"Проверьте идентификатор",IF(INDEX('ВОР'!$F$5:$F$24,MATCH(A10,'ВОР'!$A$5:$A$24,0))="","Нет данных",INDEX('ВОР'!$F$5:$F$24,MATCH(A10,'ВОР'!$A$5:$A$24,0)))))</f>
      </c>
      <c r="K10" s="8"/>
      <c r="L10" s="9">
        <f>IF(A10="","",IF(C10="11-01-017-02",1,IF(C10&lt;&gt;"11-01-017-04","Укажите множитель",IF(OR(NOT(ISNUMBER(J10)),NOT(ISNUMBER(I10)),NOT(ISNUMBER(K10))),"Нет данных",IF(K10&lt;=0,"Проверьте шаг",IF(OR(J10&lt;I10,MOD(J10-I10,K10)&lt;&gt;0),"Требуется решение",(J10-I10)/K10))))))</f>
      </c>
      <c r="M10" s="4"/>
      <c r="N10" s="4"/>
      <c r="O10" s="4"/>
      <c r="P10" s="4"/>
      <c r="Q10" s="3">
        <f>IF(A10="","",IF(OR(NOT(ISNUMBER(H10)),NOT(ISNUMBER(L10)),E10="",B10="",C10="",D10=""),"Требуется уточнение",IF(AND(C10="11-01-017-02",J10&lt;&gt;I10,COUNTIFS($A$5:$A$24,A10,$C$5:$C$24,"11-01-017-04")&lt;&gt;1),"Проверьте добавку",IF(L10=0,"Добавка не требуется","Количество проверено"))))</f>
      </c>
      <c r="R10" s="3">
        <f>IF(A10="","",IF(Q10&lt;&gt;"Количество проверено","Требуется уточнение",IF(OR(N10="",M10="",O10&lt;&gt;"Да",P10=""),"Требуется проверка",IF(INDEX('ВОР'!$I$5:$I$24,MATCH(A10,'ВОР'!$A$5:$A$24,0))&lt;&gt;"Исходные данные заполнены","Проверьте ВОР","Позиция проверена"))))</f>
      </c>
    </row>
    <row r="11" ht="112" customHeight="1" spans="1:18" x14ac:dyDescent="0.25">
      <c r="A11" s="4"/>
      <c r="B11" s="4"/>
      <c r="C11" s="4"/>
      <c r="D11" s="4"/>
      <c r="E11" s="4"/>
      <c r="F11" s="8"/>
      <c r="G11" s="9">
        <f>IF(A11="","",IF(COUNTIF('ВОР'!$A$5:$A$24,A11)&lt;&gt;1,"Проверьте идентификатор",IF(INDEX('ВОР'!$E$5:$E$24,MATCH(A11,'ВОР'!$A$5:$A$24,0))="","Нет данных",INDEX('ВОР'!$E$5:$E$24,MATCH(A11,'ВОР'!$A$5:$A$24,0)))))</f>
      </c>
      <c r="H11" s="9">
        <f>IF(A11="","",IF(OR(NOT(ISNUMBER(G11)),NOT(ISNUMBER(F11))),"Нет данных",IF(OR(G11&lt;=0,F11&lt;=0),"Проверьте объём",G11/F11)))</f>
      </c>
      <c r="I11" s="8"/>
      <c r="J11" s="9">
        <f>IF(A11="","",IF(COUNTIF('ВОР'!$A$5:$A$24,A11)&lt;&gt;1,"Проверьте идентификатор",IF(INDEX('ВОР'!$F$5:$F$24,MATCH(A11,'ВОР'!$A$5:$A$24,0))="","Нет данных",INDEX('ВОР'!$F$5:$F$24,MATCH(A11,'ВОР'!$A$5:$A$24,0)))))</f>
      </c>
      <c r="K11" s="8"/>
      <c r="L11" s="9">
        <f>IF(A11="","",IF(C11="11-01-017-02",1,IF(C11&lt;&gt;"11-01-017-04","Укажите множитель",IF(OR(NOT(ISNUMBER(J11)),NOT(ISNUMBER(I11)),NOT(ISNUMBER(K11))),"Нет данных",IF(K11&lt;=0,"Проверьте шаг",IF(OR(J11&lt;I11,MOD(J11-I11,K11)&lt;&gt;0),"Требуется решение",(J11-I11)/K11))))))</f>
      </c>
      <c r="M11" s="4"/>
      <c r="N11" s="4"/>
      <c r="O11" s="4"/>
      <c r="P11" s="4"/>
      <c r="Q11" s="3">
        <f>IF(A11="","",IF(OR(NOT(ISNUMBER(H11)),NOT(ISNUMBER(L11)),E11="",B11="",C11="",D11=""),"Требуется уточнение",IF(AND(C11="11-01-017-02",J11&lt;&gt;I11,COUNTIFS($A$5:$A$24,A11,$C$5:$C$24,"11-01-017-04")&lt;&gt;1),"Проверьте добавку",IF(L11=0,"Добавка не требуется","Количество проверено"))))</f>
      </c>
      <c r="R11" s="3">
        <f>IF(A11="","",IF(Q11&lt;&gt;"Количество проверено","Требуется уточнение",IF(OR(N11="",M11="",O11&lt;&gt;"Да",P11=""),"Требуется проверка",IF(INDEX('ВОР'!$I$5:$I$24,MATCH(A11,'ВОР'!$A$5:$A$24,0))&lt;&gt;"Исходные данные заполнены","Проверьте ВОР","Позиция проверена"))))</f>
      </c>
    </row>
    <row r="12" ht="112" customHeight="1" spans="1:18" x14ac:dyDescent="0.25">
      <c r="A12" s="4"/>
      <c r="B12" s="4"/>
      <c r="C12" s="4"/>
      <c r="D12" s="4"/>
      <c r="E12" s="4"/>
      <c r="F12" s="8"/>
      <c r="G12" s="9">
        <f>IF(A12="","",IF(COUNTIF('ВОР'!$A$5:$A$24,A12)&lt;&gt;1,"Проверьте идентификатор",IF(INDEX('ВОР'!$E$5:$E$24,MATCH(A12,'ВОР'!$A$5:$A$24,0))="","Нет данных",INDEX('ВОР'!$E$5:$E$24,MATCH(A12,'ВОР'!$A$5:$A$24,0)))))</f>
      </c>
      <c r="H12" s="9">
        <f>IF(A12="","",IF(OR(NOT(ISNUMBER(G12)),NOT(ISNUMBER(F12))),"Нет данных",IF(OR(G12&lt;=0,F12&lt;=0),"Проверьте объём",G12/F12)))</f>
      </c>
      <c r="I12" s="8"/>
      <c r="J12" s="9">
        <f>IF(A12="","",IF(COUNTIF('ВОР'!$A$5:$A$24,A12)&lt;&gt;1,"Проверьте идентификатор",IF(INDEX('ВОР'!$F$5:$F$24,MATCH(A12,'ВОР'!$A$5:$A$24,0))="","Нет данных",INDEX('ВОР'!$F$5:$F$24,MATCH(A12,'ВОР'!$A$5:$A$24,0)))))</f>
      </c>
      <c r="K12" s="8"/>
      <c r="L12" s="9">
        <f>IF(A12="","",IF(C12="11-01-017-02",1,IF(C12&lt;&gt;"11-01-017-04","Укажите множитель",IF(OR(NOT(ISNUMBER(J12)),NOT(ISNUMBER(I12)),NOT(ISNUMBER(K12))),"Нет данных",IF(K12&lt;=0,"Проверьте шаг",IF(OR(J12&lt;I12,MOD(J12-I12,K12)&lt;&gt;0),"Требуется решение",(J12-I12)/K12))))))</f>
      </c>
      <c r="M12" s="4"/>
      <c r="N12" s="4"/>
      <c r="O12" s="4"/>
      <c r="P12" s="4"/>
      <c r="Q12" s="3">
        <f>IF(A12="","",IF(OR(NOT(ISNUMBER(H12)),NOT(ISNUMBER(L12)),E12="",B12="",C12="",D12=""),"Требуется уточнение",IF(AND(C12="11-01-017-02",J12&lt;&gt;I12,COUNTIFS($A$5:$A$24,A12,$C$5:$C$24,"11-01-017-04")&lt;&gt;1),"Проверьте добавку",IF(L12=0,"Добавка не требуется","Количество проверено"))))</f>
      </c>
      <c r="R12" s="3">
        <f>IF(A12="","",IF(Q12&lt;&gt;"Количество проверено","Требуется уточнение",IF(OR(N12="",M12="",O12&lt;&gt;"Да",P12=""),"Требуется проверка",IF(INDEX('ВОР'!$I$5:$I$24,MATCH(A12,'ВОР'!$A$5:$A$24,0))&lt;&gt;"Исходные данные заполнены","Проверьте ВОР","Позиция проверена"))))</f>
      </c>
    </row>
    <row r="13" ht="112" customHeight="1" spans="1:18" x14ac:dyDescent="0.25">
      <c r="A13" s="4"/>
      <c r="B13" s="4"/>
      <c r="C13" s="4"/>
      <c r="D13" s="4"/>
      <c r="E13" s="4"/>
      <c r="F13" s="8"/>
      <c r="G13" s="9">
        <f>IF(A13="","",IF(COUNTIF('ВОР'!$A$5:$A$24,A13)&lt;&gt;1,"Проверьте идентификатор",IF(INDEX('ВОР'!$E$5:$E$24,MATCH(A13,'ВОР'!$A$5:$A$24,0))="","Нет данных",INDEX('ВОР'!$E$5:$E$24,MATCH(A13,'ВОР'!$A$5:$A$24,0)))))</f>
      </c>
      <c r="H13" s="9">
        <f>IF(A13="","",IF(OR(NOT(ISNUMBER(G13)),NOT(ISNUMBER(F13))),"Нет данных",IF(OR(G13&lt;=0,F13&lt;=0),"Проверьте объём",G13/F13)))</f>
      </c>
      <c r="I13" s="8"/>
      <c r="J13" s="9">
        <f>IF(A13="","",IF(COUNTIF('ВОР'!$A$5:$A$24,A13)&lt;&gt;1,"Проверьте идентификатор",IF(INDEX('ВОР'!$F$5:$F$24,MATCH(A13,'ВОР'!$A$5:$A$24,0))="","Нет данных",INDEX('ВОР'!$F$5:$F$24,MATCH(A13,'ВОР'!$A$5:$A$24,0)))))</f>
      </c>
      <c r="K13" s="8"/>
      <c r="L13" s="9">
        <f>IF(A13="","",IF(C13="11-01-017-02",1,IF(C13&lt;&gt;"11-01-017-04","Укажите множитель",IF(OR(NOT(ISNUMBER(J13)),NOT(ISNUMBER(I13)),NOT(ISNUMBER(K13))),"Нет данных",IF(K13&lt;=0,"Проверьте шаг",IF(OR(J13&lt;I13,MOD(J13-I13,K13)&lt;&gt;0),"Требуется решение",(J13-I13)/K13))))))</f>
      </c>
      <c r="M13" s="4"/>
      <c r="N13" s="4"/>
      <c r="O13" s="4"/>
      <c r="P13" s="4"/>
      <c r="Q13" s="3">
        <f>IF(A13="","",IF(OR(NOT(ISNUMBER(H13)),NOT(ISNUMBER(L13)),E13="",B13="",C13="",D13=""),"Требуется уточнение",IF(AND(C13="11-01-017-02",J13&lt;&gt;I13,COUNTIFS($A$5:$A$24,A13,$C$5:$C$24,"11-01-017-04")&lt;&gt;1),"Проверьте добавку",IF(L13=0,"Добавка не требуется","Количество проверено"))))</f>
      </c>
      <c r="R13" s="3">
        <f>IF(A13="","",IF(Q13&lt;&gt;"Количество проверено","Требуется уточнение",IF(OR(N13="",M13="",O13&lt;&gt;"Да",P13=""),"Требуется проверка",IF(INDEX('ВОР'!$I$5:$I$24,MATCH(A13,'ВОР'!$A$5:$A$24,0))&lt;&gt;"Исходные данные заполнены","Проверьте ВОР","Позиция проверена"))))</f>
      </c>
    </row>
    <row r="14" ht="112" customHeight="1" spans="1:18" x14ac:dyDescent="0.25">
      <c r="A14" s="4"/>
      <c r="B14" s="4"/>
      <c r="C14" s="4"/>
      <c r="D14" s="4"/>
      <c r="E14" s="4"/>
      <c r="F14" s="8"/>
      <c r="G14" s="9">
        <f>IF(A14="","",IF(COUNTIF('ВОР'!$A$5:$A$24,A14)&lt;&gt;1,"Проверьте идентификатор",IF(INDEX('ВОР'!$E$5:$E$24,MATCH(A14,'ВОР'!$A$5:$A$24,0))="","Нет данных",INDEX('ВОР'!$E$5:$E$24,MATCH(A14,'ВОР'!$A$5:$A$24,0)))))</f>
      </c>
      <c r="H14" s="9">
        <f>IF(A14="","",IF(OR(NOT(ISNUMBER(G14)),NOT(ISNUMBER(F14))),"Нет данных",IF(OR(G14&lt;=0,F14&lt;=0),"Проверьте объём",G14/F14)))</f>
      </c>
      <c r="I14" s="8"/>
      <c r="J14" s="9">
        <f>IF(A14="","",IF(COUNTIF('ВОР'!$A$5:$A$24,A14)&lt;&gt;1,"Проверьте идентификатор",IF(INDEX('ВОР'!$F$5:$F$24,MATCH(A14,'ВОР'!$A$5:$A$24,0))="","Нет данных",INDEX('ВОР'!$F$5:$F$24,MATCH(A14,'ВОР'!$A$5:$A$24,0)))))</f>
      </c>
      <c r="K14" s="8"/>
      <c r="L14" s="9">
        <f>IF(A14="","",IF(C14="11-01-017-02",1,IF(C14&lt;&gt;"11-01-017-04","Укажите множитель",IF(OR(NOT(ISNUMBER(J14)),NOT(ISNUMBER(I14)),NOT(ISNUMBER(K14))),"Нет данных",IF(K14&lt;=0,"Проверьте шаг",IF(OR(J14&lt;I14,MOD(J14-I14,K14)&lt;&gt;0),"Требуется решение",(J14-I14)/K14))))))</f>
      </c>
      <c r="M14" s="4"/>
      <c r="N14" s="4"/>
      <c r="O14" s="4"/>
      <c r="P14" s="4"/>
      <c r="Q14" s="3">
        <f>IF(A14="","",IF(OR(NOT(ISNUMBER(H14)),NOT(ISNUMBER(L14)),E14="",B14="",C14="",D14=""),"Требуется уточнение",IF(AND(C14="11-01-017-02",J14&lt;&gt;I14,COUNTIFS($A$5:$A$24,A14,$C$5:$C$24,"11-01-017-04")&lt;&gt;1),"Проверьте добавку",IF(L14=0,"Добавка не требуется","Количество проверено"))))</f>
      </c>
      <c r="R14" s="3">
        <f>IF(A14="","",IF(Q14&lt;&gt;"Количество проверено","Требуется уточнение",IF(OR(N14="",M14="",O14&lt;&gt;"Да",P14=""),"Требуется проверка",IF(INDEX('ВОР'!$I$5:$I$24,MATCH(A14,'ВОР'!$A$5:$A$24,0))&lt;&gt;"Исходные данные заполнены","Проверьте ВОР","Позиция проверена"))))</f>
      </c>
    </row>
    <row r="15" ht="112" customHeight="1" spans="1:18" x14ac:dyDescent="0.25">
      <c r="A15" s="4"/>
      <c r="B15" s="4"/>
      <c r="C15" s="4"/>
      <c r="D15" s="4"/>
      <c r="E15" s="4"/>
      <c r="F15" s="8"/>
      <c r="G15" s="9">
        <f>IF(A15="","",IF(COUNTIF('ВОР'!$A$5:$A$24,A15)&lt;&gt;1,"Проверьте идентификатор",IF(INDEX('ВОР'!$E$5:$E$24,MATCH(A15,'ВОР'!$A$5:$A$24,0))="","Нет данных",INDEX('ВОР'!$E$5:$E$24,MATCH(A15,'ВОР'!$A$5:$A$24,0)))))</f>
      </c>
      <c r="H15" s="9">
        <f>IF(A15="","",IF(OR(NOT(ISNUMBER(G15)),NOT(ISNUMBER(F15))),"Нет данных",IF(OR(G15&lt;=0,F15&lt;=0),"Проверьте объём",G15/F15)))</f>
      </c>
      <c r="I15" s="8"/>
      <c r="J15" s="9">
        <f>IF(A15="","",IF(COUNTIF('ВОР'!$A$5:$A$24,A15)&lt;&gt;1,"Проверьте идентификатор",IF(INDEX('ВОР'!$F$5:$F$24,MATCH(A15,'ВОР'!$A$5:$A$24,0))="","Нет данных",INDEX('ВОР'!$F$5:$F$24,MATCH(A15,'ВОР'!$A$5:$A$24,0)))))</f>
      </c>
      <c r="K15" s="8"/>
      <c r="L15" s="9">
        <f>IF(A15="","",IF(C15="11-01-017-02",1,IF(C15&lt;&gt;"11-01-017-04","Укажите множитель",IF(OR(NOT(ISNUMBER(J15)),NOT(ISNUMBER(I15)),NOT(ISNUMBER(K15))),"Нет данных",IF(K15&lt;=0,"Проверьте шаг",IF(OR(J15&lt;I15,MOD(J15-I15,K15)&lt;&gt;0),"Требуется решение",(J15-I15)/K15))))))</f>
      </c>
      <c r="M15" s="4"/>
      <c r="N15" s="4"/>
      <c r="O15" s="4"/>
      <c r="P15" s="4"/>
      <c r="Q15" s="3">
        <f>IF(A15="","",IF(OR(NOT(ISNUMBER(H15)),NOT(ISNUMBER(L15)),E15="",B15="",C15="",D15=""),"Требуется уточнение",IF(AND(C15="11-01-017-02",J15&lt;&gt;I15,COUNTIFS($A$5:$A$24,A15,$C$5:$C$24,"11-01-017-04")&lt;&gt;1),"Проверьте добавку",IF(L15=0,"Добавка не требуется","Количество проверено"))))</f>
      </c>
      <c r="R15" s="3">
        <f>IF(A15="","",IF(Q15&lt;&gt;"Количество проверено","Требуется уточнение",IF(OR(N15="",M15="",O15&lt;&gt;"Да",P15=""),"Требуется проверка",IF(INDEX('ВОР'!$I$5:$I$24,MATCH(A15,'ВОР'!$A$5:$A$24,0))&lt;&gt;"Исходные данные заполнены","Проверьте ВОР","Позиция проверена"))))</f>
      </c>
    </row>
    <row r="16" ht="112" customHeight="1" spans="1:18" x14ac:dyDescent="0.25">
      <c r="A16" s="4"/>
      <c r="B16" s="4"/>
      <c r="C16" s="4"/>
      <c r="D16" s="4"/>
      <c r="E16" s="4"/>
      <c r="F16" s="8"/>
      <c r="G16" s="9">
        <f>IF(A16="","",IF(COUNTIF('ВОР'!$A$5:$A$24,A16)&lt;&gt;1,"Проверьте идентификатор",IF(INDEX('ВОР'!$E$5:$E$24,MATCH(A16,'ВОР'!$A$5:$A$24,0))="","Нет данных",INDEX('ВОР'!$E$5:$E$24,MATCH(A16,'ВОР'!$A$5:$A$24,0)))))</f>
      </c>
      <c r="H16" s="9">
        <f>IF(A16="","",IF(OR(NOT(ISNUMBER(G16)),NOT(ISNUMBER(F16))),"Нет данных",IF(OR(G16&lt;=0,F16&lt;=0),"Проверьте объём",G16/F16)))</f>
      </c>
      <c r="I16" s="8"/>
      <c r="J16" s="9">
        <f>IF(A16="","",IF(COUNTIF('ВОР'!$A$5:$A$24,A16)&lt;&gt;1,"Проверьте идентификатор",IF(INDEX('ВОР'!$F$5:$F$24,MATCH(A16,'ВОР'!$A$5:$A$24,0))="","Нет данных",INDEX('ВОР'!$F$5:$F$24,MATCH(A16,'ВОР'!$A$5:$A$24,0)))))</f>
      </c>
      <c r="K16" s="8"/>
      <c r="L16" s="9">
        <f>IF(A16="","",IF(C16="11-01-017-02",1,IF(C16&lt;&gt;"11-01-017-04","Укажите множитель",IF(OR(NOT(ISNUMBER(J16)),NOT(ISNUMBER(I16)),NOT(ISNUMBER(K16))),"Нет данных",IF(K16&lt;=0,"Проверьте шаг",IF(OR(J16&lt;I16,MOD(J16-I16,K16)&lt;&gt;0),"Требуется решение",(J16-I16)/K16))))))</f>
      </c>
      <c r="M16" s="4"/>
      <c r="N16" s="4"/>
      <c r="O16" s="4"/>
      <c r="P16" s="4"/>
      <c r="Q16" s="3">
        <f>IF(A16="","",IF(OR(NOT(ISNUMBER(H16)),NOT(ISNUMBER(L16)),E16="",B16="",C16="",D16=""),"Требуется уточнение",IF(AND(C16="11-01-017-02",J16&lt;&gt;I16,COUNTIFS($A$5:$A$24,A16,$C$5:$C$24,"11-01-017-04")&lt;&gt;1),"Проверьте добавку",IF(L16=0,"Добавка не требуется","Количество проверено"))))</f>
      </c>
      <c r="R16" s="3">
        <f>IF(A16="","",IF(Q16&lt;&gt;"Количество проверено","Требуется уточнение",IF(OR(N16="",M16="",O16&lt;&gt;"Да",P16=""),"Требуется проверка",IF(INDEX('ВОР'!$I$5:$I$24,MATCH(A16,'ВОР'!$A$5:$A$24,0))&lt;&gt;"Исходные данные заполнены","Проверьте ВОР","Позиция проверена"))))</f>
      </c>
    </row>
    <row r="17" ht="112" customHeight="1" spans="1:18" x14ac:dyDescent="0.25">
      <c r="A17" s="4"/>
      <c r="B17" s="4"/>
      <c r="C17" s="4"/>
      <c r="D17" s="4"/>
      <c r="E17" s="4"/>
      <c r="F17" s="8"/>
      <c r="G17" s="9">
        <f>IF(A17="","",IF(COUNTIF('ВОР'!$A$5:$A$24,A17)&lt;&gt;1,"Проверьте идентификатор",IF(INDEX('ВОР'!$E$5:$E$24,MATCH(A17,'ВОР'!$A$5:$A$24,0))="","Нет данных",INDEX('ВОР'!$E$5:$E$24,MATCH(A17,'ВОР'!$A$5:$A$24,0)))))</f>
      </c>
      <c r="H17" s="9">
        <f>IF(A17="","",IF(OR(NOT(ISNUMBER(G17)),NOT(ISNUMBER(F17))),"Нет данных",IF(OR(G17&lt;=0,F17&lt;=0),"Проверьте объём",G17/F17)))</f>
      </c>
      <c r="I17" s="8"/>
      <c r="J17" s="9">
        <f>IF(A17="","",IF(COUNTIF('ВОР'!$A$5:$A$24,A17)&lt;&gt;1,"Проверьте идентификатор",IF(INDEX('ВОР'!$F$5:$F$24,MATCH(A17,'ВОР'!$A$5:$A$24,0))="","Нет данных",INDEX('ВОР'!$F$5:$F$24,MATCH(A17,'ВОР'!$A$5:$A$24,0)))))</f>
      </c>
      <c r="K17" s="8"/>
      <c r="L17" s="9">
        <f>IF(A17="","",IF(C17="11-01-017-02",1,IF(C17&lt;&gt;"11-01-017-04","Укажите множитель",IF(OR(NOT(ISNUMBER(J17)),NOT(ISNUMBER(I17)),NOT(ISNUMBER(K17))),"Нет данных",IF(K17&lt;=0,"Проверьте шаг",IF(OR(J17&lt;I17,MOD(J17-I17,K17)&lt;&gt;0),"Требуется решение",(J17-I17)/K17))))))</f>
      </c>
      <c r="M17" s="4"/>
      <c r="N17" s="4"/>
      <c r="O17" s="4"/>
      <c r="P17" s="4"/>
      <c r="Q17" s="3">
        <f>IF(A17="","",IF(OR(NOT(ISNUMBER(H17)),NOT(ISNUMBER(L17)),E17="",B17="",C17="",D17=""),"Требуется уточнение",IF(AND(C17="11-01-017-02",J17&lt;&gt;I17,COUNTIFS($A$5:$A$24,A17,$C$5:$C$24,"11-01-017-04")&lt;&gt;1),"Проверьте добавку",IF(L17=0,"Добавка не требуется","Количество проверено"))))</f>
      </c>
      <c r="R17" s="3">
        <f>IF(A17="","",IF(Q17&lt;&gt;"Количество проверено","Требуется уточнение",IF(OR(N17="",M17="",O17&lt;&gt;"Да",P17=""),"Требуется проверка",IF(INDEX('ВОР'!$I$5:$I$24,MATCH(A17,'ВОР'!$A$5:$A$24,0))&lt;&gt;"Исходные данные заполнены","Проверьте ВОР","Позиция проверена"))))</f>
      </c>
    </row>
    <row r="18" ht="112" customHeight="1" spans="1:18" x14ac:dyDescent="0.25">
      <c r="A18" s="4"/>
      <c r="B18" s="4"/>
      <c r="C18" s="4"/>
      <c r="D18" s="4"/>
      <c r="E18" s="4"/>
      <c r="F18" s="8"/>
      <c r="G18" s="9">
        <f>IF(A18="","",IF(COUNTIF('ВОР'!$A$5:$A$24,A18)&lt;&gt;1,"Проверьте идентификатор",IF(INDEX('ВОР'!$E$5:$E$24,MATCH(A18,'ВОР'!$A$5:$A$24,0))="","Нет данных",INDEX('ВОР'!$E$5:$E$24,MATCH(A18,'ВОР'!$A$5:$A$24,0)))))</f>
      </c>
      <c r="H18" s="9">
        <f>IF(A18="","",IF(OR(NOT(ISNUMBER(G18)),NOT(ISNUMBER(F18))),"Нет данных",IF(OR(G18&lt;=0,F18&lt;=0),"Проверьте объём",G18/F18)))</f>
      </c>
      <c r="I18" s="8"/>
      <c r="J18" s="9">
        <f>IF(A18="","",IF(COUNTIF('ВОР'!$A$5:$A$24,A18)&lt;&gt;1,"Проверьте идентификатор",IF(INDEX('ВОР'!$F$5:$F$24,MATCH(A18,'ВОР'!$A$5:$A$24,0))="","Нет данных",INDEX('ВОР'!$F$5:$F$24,MATCH(A18,'ВОР'!$A$5:$A$24,0)))))</f>
      </c>
      <c r="K18" s="8"/>
      <c r="L18" s="9">
        <f>IF(A18="","",IF(C18="11-01-017-02",1,IF(C18&lt;&gt;"11-01-017-04","Укажите множитель",IF(OR(NOT(ISNUMBER(J18)),NOT(ISNUMBER(I18)),NOT(ISNUMBER(K18))),"Нет данных",IF(K18&lt;=0,"Проверьте шаг",IF(OR(J18&lt;I18,MOD(J18-I18,K18)&lt;&gt;0),"Требуется решение",(J18-I18)/K18))))))</f>
      </c>
      <c r="M18" s="4"/>
      <c r="N18" s="4"/>
      <c r="O18" s="4"/>
      <c r="P18" s="4"/>
      <c r="Q18" s="3">
        <f>IF(A18="","",IF(OR(NOT(ISNUMBER(H18)),NOT(ISNUMBER(L18)),E18="",B18="",C18="",D18=""),"Требуется уточнение",IF(AND(C18="11-01-017-02",J18&lt;&gt;I18,COUNTIFS($A$5:$A$24,A18,$C$5:$C$24,"11-01-017-04")&lt;&gt;1),"Проверьте добавку",IF(L18=0,"Добавка не требуется","Количество проверено"))))</f>
      </c>
      <c r="R18" s="3">
        <f>IF(A18="","",IF(Q18&lt;&gt;"Количество проверено","Требуется уточнение",IF(OR(N18="",M18="",O18&lt;&gt;"Да",P18=""),"Требуется проверка",IF(INDEX('ВОР'!$I$5:$I$24,MATCH(A18,'ВОР'!$A$5:$A$24,0))&lt;&gt;"Исходные данные заполнены","Проверьте ВОР","Позиция проверена"))))</f>
      </c>
    </row>
    <row r="19" ht="112" customHeight="1" spans="1:18" x14ac:dyDescent="0.25">
      <c r="A19" s="4"/>
      <c r="B19" s="4"/>
      <c r="C19" s="4"/>
      <c r="D19" s="4"/>
      <c r="E19" s="4"/>
      <c r="F19" s="8"/>
      <c r="G19" s="9">
        <f>IF(A19="","",IF(COUNTIF('ВОР'!$A$5:$A$24,A19)&lt;&gt;1,"Проверьте идентификатор",IF(INDEX('ВОР'!$E$5:$E$24,MATCH(A19,'ВОР'!$A$5:$A$24,0))="","Нет данных",INDEX('ВОР'!$E$5:$E$24,MATCH(A19,'ВОР'!$A$5:$A$24,0)))))</f>
      </c>
      <c r="H19" s="9">
        <f>IF(A19="","",IF(OR(NOT(ISNUMBER(G19)),NOT(ISNUMBER(F19))),"Нет данных",IF(OR(G19&lt;=0,F19&lt;=0),"Проверьте объём",G19/F19)))</f>
      </c>
      <c r="I19" s="8"/>
      <c r="J19" s="9">
        <f>IF(A19="","",IF(COUNTIF('ВОР'!$A$5:$A$24,A19)&lt;&gt;1,"Проверьте идентификатор",IF(INDEX('ВОР'!$F$5:$F$24,MATCH(A19,'ВОР'!$A$5:$A$24,0))="","Нет данных",INDEX('ВОР'!$F$5:$F$24,MATCH(A19,'ВОР'!$A$5:$A$24,0)))))</f>
      </c>
      <c r="K19" s="8"/>
      <c r="L19" s="9">
        <f>IF(A19="","",IF(C19="11-01-017-02",1,IF(C19&lt;&gt;"11-01-017-04","Укажите множитель",IF(OR(NOT(ISNUMBER(J19)),NOT(ISNUMBER(I19)),NOT(ISNUMBER(K19))),"Нет данных",IF(K19&lt;=0,"Проверьте шаг",IF(OR(J19&lt;I19,MOD(J19-I19,K19)&lt;&gt;0),"Требуется решение",(J19-I19)/K19))))))</f>
      </c>
      <c r="M19" s="4"/>
      <c r="N19" s="4"/>
      <c r="O19" s="4"/>
      <c r="P19" s="4"/>
      <c r="Q19" s="3">
        <f>IF(A19="","",IF(OR(NOT(ISNUMBER(H19)),NOT(ISNUMBER(L19)),E19="",B19="",C19="",D19=""),"Требуется уточнение",IF(AND(C19="11-01-017-02",J19&lt;&gt;I19,COUNTIFS($A$5:$A$24,A19,$C$5:$C$24,"11-01-017-04")&lt;&gt;1),"Проверьте добавку",IF(L19=0,"Добавка не требуется","Количество проверено"))))</f>
      </c>
      <c r="R19" s="3">
        <f>IF(A19="","",IF(Q19&lt;&gt;"Количество проверено","Требуется уточнение",IF(OR(N19="",M19="",O19&lt;&gt;"Да",P19=""),"Требуется проверка",IF(INDEX('ВОР'!$I$5:$I$24,MATCH(A19,'ВОР'!$A$5:$A$24,0))&lt;&gt;"Исходные данные заполнены","Проверьте ВОР","Позиция проверена"))))</f>
      </c>
    </row>
    <row r="20" ht="112" customHeight="1" spans="1:18" x14ac:dyDescent="0.25">
      <c r="A20" s="4"/>
      <c r="B20" s="4"/>
      <c r="C20" s="4"/>
      <c r="D20" s="4"/>
      <c r="E20" s="4"/>
      <c r="F20" s="8"/>
      <c r="G20" s="9">
        <f>IF(A20="","",IF(COUNTIF('ВОР'!$A$5:$A$24,A20)&lt;&gt;1,"Проверьте идентификатор",IF(INDEX('ВОР'!$E$5:$E$24,MATCH(A20,'ВОР'!$A$5:$A$24,0))="","Нет данных",INDEX('ВОР'!$E$5:$E$24,MATCH(A20,'ВОР'!$A$5:$A$24,0)))))</f>
      </c>
      <c r="H20" s="9">
        <f>IF(A20="","",IF(OR(NOT(ISNUMBER(G20)),NOT(ISNUMBER(F20))),"Нет данных",IF(OR(G20&lt;=0,F20&lt;=0),"Проверьте объём",G20/F20)))</f>
      </c>
      <c r="I20" s="8"/>
      <c r="J20" s="9">
        <f>IF(A20="","",IF(COUNTIF('ВОР'!$A$5:$A$24,A20)&lt;&gt;1,"Проверьте идентификатор",IF(INDEX('ВОР'!$F$5:$F$24,MATCH(A20,'ВОР'!$A$5:$A$24,0))="","Нет данных",INDEX('ВОР'!$F$5:$F$24,MATCH(A20,'ВОР'!$A$5:$A$24,0)))))</f>
      </c>
      <c r="K20" s="8"/>
      <c r="L20" s="9">
        <f>IF(A20="","",IF(C20="11-01-017-02",1,IF(C20&lt;&gt;"11-01-017-04","Укажите множитель",IF(OR(NOT(ISNUMBER(J20)),NOT(ISNUMBER(I20)),NOT(ISNUMBER(K20))),"Нет данных",IF(K20&lt;=0,"Проверьте шаг",IF(OR(J20&lt;I20,MOD(J20-I20,K20)&lt;&gt;0),"Требуется решение",(J20-I20)/K20))))))</f>
      </c>
      <c r="M20" s="4"/>
      <c r="N20" s="4"/>
      <c r="O20" s="4"/>
      <c r="P20" s="4"/>
      <c r="Q20" s="3">
        <f>IF(A20="","",IF(OR(NOT(ISNUMBER(H20)),NOT(ISNUMBER(L20)),E20="",B20="",C20="",D20=""),"Требуется уточнение",IF(AND(C20="11-01-017-02",J20&lt;&gt;I20,COUNTIFS($A$5:$A$24,A20,$C$5:$C$24,"11-01-017-04")&lt;&gt;1),"Проверьте добавку",IF(L20=0,"Добавка не требуется","Количество проверено"))))</f>
      </c>
      <c r="R20" s="3">
        <f>IF(A20="","",IF(Q20&lt;&gt;"Количество проверено","Требуется уточнение",IF(OR(N20="",M20="",O20&lt;&gt;"Да",P20=""),"Требуется проверка",IF(INDEX('ВОР'!$I$5:$I$24,MATCH(A20,'ВОР'!$A$5:$A$24,0))&lt;&gt;"Исходные данные заполнены","Проверьте ВОР","Позиция проверена"))))</f>
      </c>
    </row>
    <row r="21" ht="112" customHeight="1" spans="1:18" x14ac:dyDescent="0.25">
      <c r="A21" s="4"/>
      <c r="B21" s="4"/>
      <c r="C21" s="4"/>
      <c r="D21" s="4"/>
      <c r="E21" s="4"/>
      <c r="F21" s="8"/>
      <c r="G21" s="9">
        <f>IF(A21="","",IF(COUNTIF('ВОР'!$A$5:$A$24,A21)&lt;&gt;1,"Проверьте идентификатор",IF(INDEX('ВОР'!$E$5:$E$24,MATCH(A21,'ВОР'!$A$5:$A$24,0))="","Нет данных",INDEX('ВОР'!$E$5:$E$24,MATCH(A21,'ВОР'!$A$5:$A$24,0)))))</f>
      </c>
      <c r="H21" s="9">
        <f>IF(A21="","",IF(OR(NOT(ISNUMBER(G21)),NOT(ISNUMBER(F21))),"Нет данных",IF(OR(G21&lt;=0,F21&lt;=0),"Проверьте объём",G21/F21)))</f>
      </c>
      <c r="I21" s="8"/>
      <c r="J21" s="9">
        <f>IF(A21="","",IF(COUNTIF('ВОР'!$A$5:$A$24,A21)&lt;&gt;1,"Проверьте идентификатор",IF(INDEX('ВОР'!$F$5:$F$24,MATCH(A21,'ВОР'!$A$5:$A$24,0))="","Нет данных",INDEX('ВОР'!$F$5:$F$24,MATCH(A21,'ВОР'!$A$5:$A$24,0)))))</f>
      </c>
      <c r="K21" s="8"/>
      <c r="L21" s="9">
        <f>IF(A21="","",IF(C21="11-01-017-02",1,IF(C21&lt;&gt;"11-01-017-04","Укажите множитель",IF(OR(NOT(ISNUMBER(J21)),NOT(ISNUMBER(I21)),NOT(ISNUMBER(K21))),"Нет данных",IF(K21&lt;=0,"Проверьте шаг",IF(OR(J21&lt;I21,MOD(J21-I21,K21)&lt;&gt;0),"Требуется решение",(J21-I21)/K21))))))</f>
      </c>
      <c r="M21" s="4"/>
      <c r="N21" s="4"/>
      <c r="O21" s="4"/>
      <c r="P21" s="4"/>
      <c r="Q21" s="3">
        <f>IF(A21="","",IF(OR(NOT(ISNUMBER(H21)),NOT(ISNUMBER(L21)),E21="",B21="",C21="",D21=""),"Требуется уточнение",IF(AND(C21="11-01-017-02",J21&lt;&gt;I21,COUNTIFS($A$5:$A$24,A21,$C$5:$C$24,"11-01-017-04")&lt;&gt;1),"Проверьте добавку",IF(L21=0,"Добавка не требуется","Количество проверено"))))</f>
      </c>
      <c r="R21" s="3">
        <f>IF(A21="","",IF(Q21&lt;&gt;"Количество проверено","Требуется уточнение",IF(OR(N21="",M21="",O21&lt;&gt;"Да",P21=""),"Требуется проверка",IF(INDEX('ВОР'!$I$5:$I$24,MATCH(A21,'ВОР'!$A$5:$A$24,0))&lt;&gt;"Исходные данные заполнены","Проверьте ВОР","Позиция проверена"))))</f>
      </c>
    </row>
    <row r="22" ht="112" customHeight="1" spans="1:18" x14ac:dyDescent="0.25">
      <c r="A22" s="4"/>
      <c r="B22" s="4"/>
      <c r="C22" s="4"/>
      <c r="D22" s="4"/>
      <c r="E22" s="4"/>
      <c r="F22" s="8"/>
      <c r="G22" s="9">
        <f>IF(A22="","",IF(COUNTIF('ВОР'!$A$5:$A$24,A22)&lt;&gt;1,"Проверьте идентификатор",IF(INDEX('ВОР'!$E$5:$E$24,MATCH(A22,'ВОР'!$A$5:$A$24,0))="","Нет данных",INDEX('ВОР'!$E$5:$E$24,MATCH(A22,'ВОР'!$A$5:$A$24,0)))))</f>
      </c>
      <c r="H22" s="9">
        <f>IF(A22="","",IF(OR(NOT(ISNUMBER(G22)),NOT(ISNUMBER(F22))),"Нет данных",IF(OR(G22&lt;=0,F22&lt;=0),"Проверьте объём",G22/F22)))</f>
      </c>
      <c r="I22" s="8"/>
      <c r="J22" s="9">
        <f>IF(A22="","",IF(COUNTIF('ВОР'!$A$5:$A$24,A22)&lt;&gt;1,"Проверьте идентификатор",IF(INDEX('ВОР'!$F$5:$F$24,MATCH(A22,'ВОР'!$A$5:$A$24,0))="","Нет данных",INDEX('ВОР'!$F$5:$F$24,MATCH(A22,'ВОР'!$A$5:$A$24,0)))))</f>
      </c>
      <c r="K22" s="8"/>
      <c r="L22" s="9">
        <f>IF(A22="","",IF(C22="11-01-017-02",1,IF(C22&lt;&gt;"11-01-017-04","Укажите множитель",IF(OR(NOT(ISNUMBER(J22)),NOT(ISNUMBER(I22)),NOT(ISNUMBER(K22))),"Нет данных",IF(K22&lt;=0,"Проверьте шаг",IF(OR(J22&lt;I22,MOD(J22-I22,K22)&lt;&gt;0),"Требуется решение",(J22-I22)/K22))))))</f>
      </c>
      <c r="M22" s="4"/>
      <c r="N22" s="4"/>
      <c r="O22" s="4"/>
      <c r="P22" s="4"/>
      <c r="Q22" s="3">
        <f>IF(A22="","",IF(OR(NOT(ISNUMBER(H22)),NOT(ISNUMBER(L22)),E22="",B22="",C22="",D22=""),"Требуется уточнение",IF(AND(C22="11-01-017-02",J22&lt;&gt;I22,COUNTIFS($A$5:$A$24,A22,$C$5:$C$24,"11-01-017-04")&lt;&gt;1),"Проверьте добавку",IF(L22=0,"Добавка не требуется","Количество проверено"))))</f>
      </c>
      <c r="R22" s="3">
        <f>IF(A22="","",IF(Q22&lt;&gt;"Количество проверено","Требуется уточнение",IF(OR(N22="",M22="",O22&lt;&gt;"Да",P22=""),"Требуется проверка",IF(INDEX('ВОР'!$I$5:$I$24,MATCH(A22,'ВОР'!$A$5:$A$24,0))&lt;&gt;"Исходные данные заполнены","Проверьте ВОР","Позиция проверена"))))</f>
      </c>
    </row>
    <row r="23" ht="112" customHeight="1" spans="1:18" x14ac:dyDescent="0.25">
      <c r="A23" s="4"/>
      <c r="B23" s="4"/>
      <c r="C23" s="4"/>
      <c r="D23" s="4"/>
      <c r="E23" s="4"/>
      <c r="F23" s="8"/>
      <c r="G23" s="9">
        <f>IF(A23="","",IF(COUNTIF('ВОР'!$A$5:$A$24,A23)&lt;&gt;1,"Проверьте идентификатор",IF(INDEX('ВОР'!$E$5:$E$24,MATCH(A23,'ВОР'!$A$5:$A$24,0))="","Нет данных",INDEX('ВОР'!$E$5:$E$24,MATCH(A23,'ВОР'!$A$5:$A$24,0)))))</f>
      </c>
      <c r="H23" s="9">
        <f>IF(A23="","",IF(OR(NOT(ISNUMBER(G23)),NOT(ISNUMBER(F23))),"Нет данных",IF(OR(G23&lt;=0,F23&lt;=0),"Проверьте объём",G23/F23)))</f>
      </c>
      <c r="I23" s="8"/>
      <c r="J23" s="9">
        <f>IF(A23="","",IF(COUNTIF('ВОР'!$A$5:$A$24,A23)&lt;&gt;1,"Проверьте идентификатор",IF(INDEX('ВОР'!$F$5:$F$24,MATCH(A23,'ВОР'!$A$5:$A$24,0))="","Нет данных",INDEX('ВОР'!$F$5:$F$24,MATCH(A23,'ВОР'!$A$5:$A$24,0)))))</f>
      </c>
      <c r="K23" s="8"/>
      <c r="L23" s="9">
        <f>IF(A23="","",IF(C23="11-01-017-02",1,IF(C23&lt;&gt;"11-01-017-04","Укажите множитель",IF(OR(NOT(ISNUMBER(J23)),NOT(ISNUMBER(I23)),NOT(ISNUMBER(K23))),"Нет данных",IF(K23&lt;=0,"Проверьте шаг",IF(OR(J23&lt;I23,MOD(J23-I23,K23)&lt;&gt;0),"Требуется решение",(J23-I23)/K23))))))</f>
      </c>
      <c r="M23" s="4"/>
      <c r="N23" s="4"/>
      <c r="O23" s="4"/>
      <c r="P23" s="4"/>
      <c r="Q23" s="3">
        <f>IF(A23="","",IF(OR(NOT(ISNUMBER(H23)),NOT(ISNUMBER(L23)),E23="",B23="",C23="",D23=""),"Требуется уточнение",IF(AND(C23="11-01-017-02",J23&lt;&gt;I23,COUNTIFS($A$5:$A$24,A23,$C$5:$C$24,"11-01-017-04")&lt;&gt;1),"Проверьте добавку",IF(L23=0,"Добавка не требуется","Количество проверено"))))</f>
      </c>
      <c r="R23" s="3">
        <f>IF(A23="","",IF(Q23&lt;&gt;"Количество проверено","Требуется уточнение",IF(OR(N23="",M23="",O23&lt;&gt;"Да",P23=""),"Требуется проверка",IF(INDEX('ВОР'!$I$5:$I$24,MATCH(A23,'ВОР'!$A$5:$A$24,0))&lt;&gt;"Исходные данные заполнены","Проверьте ВОР","Позиция проверена"))))</f>
      </c>
    </row>
    <row r="24" ht="112" customHeight="1" spans="1:18" x14ac:dyDescent="0.25">
      <c r="A24" s="4"/>
      <c r="B24" s="4"/>
      <c r="C24" s="4"/>
      <c r="D24" s="4"/>
      <c r="E24" s="4"/>
      <c r="F24" s="8"/>
      <c r="G24" s="9">
        <f>IF(A24="","",IF(COUNTIF('ВОР'!$A$5:$A$24,A24)&lt;&gt;1,"Проверьте идентификатор",IF(INDEX('ВОР'!$E$5:$E$24,MATCH(A24,'ВОР'!$A$5:$A$24,0))="","Нет данных",INDEX('ВОР'!$E$5:$E$24,MATCH(A24,'ВОР'!$A$5:$A$24,0)))))</f>
      </c>
      <c r="H24" s="9">
        <f>IF(A24="","",IF(OR(NOT(ISNUMBER(G24)),NOT(ISNUMBER(F24))),"Нет данных",IF(OR(G24&lt;=0,F24&lt;=0),"Проверьте объём",G24/F24)))</f>
      </c>
      <c r="I24" s="8"/>
      <c r="J24" s="9">
        <f>IF(A24="","",IF(COUNTIF('ВОР'!$A$5:$A$24,A24)&lt;&gt;1,"Проверьте идентификатор",IF(INDEX('ВОР'!$F$5:$F$24,MATCH(A24,'ВОР'!$A$5:$A$24,0))="","Нет данных",INDEX('ВОР'!$F$5:$F$24,MATCH(A24,'ВОР'!$A$5:$A$24,0)))))</f>
      </c>
      <c r="K24" s="8"/>
      <c r="L24" s="9">
        <f>IF(A24="","",IF(C24="11-01-017-02",1,IF(C24&lt;&gt;"11-01-017-04","Укажите множитель",IF(OR(NOT(ISNUMBER(J24)),NOT(ISNUMBER(I24)),NOT(ISNUMBER(K24))),"Нет данных",IF(K24&lt;=0,"Проверьте шаг",IF(OR(J24&lt;I24,MOD(J24-I24,K24)&lt;&gt;0),"Требуется решение",(J24-I24)/K24))))))</f>
      </c>
      <c r="M24" s="4"/>
      <c r="N24" s="4"/>
      <c r="O24" s="4"/>
      <c r="P24" s="4"/>
      <c r="Q24" s="3">
        <f>IF(A24="","",IF(OR(NOT(ISNUMBER(H24)),NOT(ISNUMBER(L24)),E24="",B24="",C24="",D24=""),"Требуется уточнение",IF(AND(C24="11-01-017-02",J24&lt;&gt;I24,COUNTIFS($A$5:$A$24,A24,$C$5:$C$24,"11-01-017-04")&lt;&gt;1),"Проверьте добавку",IF(L24=0,"Добавка не требуется","Количество проверено"))))</f>
      </c>
      <c r="R24" s="3">
        <f>IF(A24="","",IF(Q24&lt;&gt;"Количество проверено","Требуется уточнение",IF(OR(N24="",M24="",O24&lt;&gt;"Да",P24=""),"Требуется проверка",IF(INDEX('ВОР'!$I$5:$I$24,MATCH(A24,'ВОР'!$A$5:$A$24,0))&lt;&gt;"Исходные данные заполнены","Проверьте ВОР","Позиция проверена"))))</f>
      </c>
    </row>
    <row r="26" ht="36" customHeight="1" spans="1:18" x14ac:dyDescent="0.25">
      <c r="A26" s="3" t="s">
        <v>52</v>
      </c>
      <c r="B26" s="3"/>
      <c r="C26" s="3"/>
      <c r="D26" s="3" t="s">
        <v>53</v>
      </c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</row>
    <row r="27" ht="36" customHeight="1" spans="1:18" x14ac:dyDescent="0.25">
      <c r="A27" s="3" t="s">
        <v>54</v>
      </c>
      <c r="B27" s="3"/>
      <c r="C27" s="3"/>
      <c r="D27" s="3" t="s">
        <v>55</v>
      </c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</row>
    <row r="28" ht="36" customHeight="1" spans="1:18" x14ac:dyDescent="0.25">
      <c r="A28" s="3" t="s">
        <v>56</v>
      </c>
      <c r="B28" s="3"/>
      <c r="C28" s="3"/>
      <c r="D28" s="3" t="s">
        <v>57</v>
      </c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</row>
  </sheetData>
  <autoFilter ref="A4:R24"/>
  <mergeCells count="3">
    <mergeCell ref="D26:R26"/>
    <mergeCell ref="D27:R27"/>
    <mergeCell ref="D28:R28"/>
  </mergeCells>
  <conditionalFormatting sqref="Q5:R24">
    <cfRule type="expression" dxfId="2" priority="1">
      <formula>AND(Q5&lt;&gt;"",OR(Q5&lt;&gt;"Количество проверено",R5&lt;&gt;"Позиция проверена"))</formula>
    </cfRule>
  </conditionalFormatting>
  <dataValidations count="1">
    <dataValidation type="list" allowBlank="1" showErrorMessage="1" errorTitle="Выберите значение" error="Используйте значение из списка." sqref="O5:O24">
      <formula1>"Да,Нет"</formula1>
    </dataValidation>
  </dataValidations>
  <pageMargins left="0.3" right="0.3" top="0.4" bottom="0.4" header="0.2" footer="0.2"/>
  <pageSetup paperSize="9" orientation="landscape" horizontalDpi="4294967295" verticalDpi="4294967295" scale="100" fitToWidth="3" fitToHeight="0"/>
  <headerFooter>
    <oddFooter>Сметрикс | Учебный контроль, не ЛСР | Страница &amp;P из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E20"/>
  <sheetViews>
    <sheetView workbookViewId="0" showGridLines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3" width="22" customWidth="1"/>
    <col min="4" max="4" width="24" customWidth="1"/>
    <col min="5" max="5" width="44" customWidth="1"/>
  </cols>
  <sheetData>
    <row r="2" ht="24" customHeight="1" spans="1:1" x14ac:dyDescent="0.25">
      <c r="A2" s="1" t="s">
        <v>58</v>
      </c>
    </row>
    <row r="4" ht="42" customHeight="1" spans="1:5" x14ac:dyDescent="0.25">
      <c r="A4" s="2" t="s">
        <v>59</v>
      </c>
      <c r="B4" s="2" t="s">
        <v>60</v>
      </c>
      <c r="C4" s="2" t="s">
        <v>61</v>
      </c>
      <c r="D4" s="2" t="s">
        <v>62</v>
      </c>
      <c r="E4" s="2" t="s">
        <v>3</v>
      </c>
    </row>
    <row r="5" ht="30" customHeight="1" spans="1:5" x14ac:dyDescent="0.25">
      <c r="A5" s="3" t="s">
        <v>63</v>
      </c>
      <c r="B5" s="10"/>
      <c r="C5" s="10"/>
      <c r="D5" s="11">
        <f>IF(COUNT(B5:C5)&lt;&gt;2,"Нет замера",B5-C5)</f>
      </c>
      <c r="E5" s="3">
        <f>IF(COUNT(B5:C5)&lt;&gt;2,"Заполните оба замера",IF(MIN(B5:C5)&lt;0,"Время не может быть отрицательным","Замеры указаны"))</f>
      </c>
    </row>
    <row r="6" ht="30" customHeight="1" spans="1:5" x14ac:dyDescent="0.25">
      <c r="A6" s="3" t="s">
        <v>64</v>
      </c>
      <c r="B6" s="10"/>
      <c r="C6" s="10"/>
      <c r="D6" s="11">
        <f>IF(COUNT(B6:C6)&lt;&gt;2,"Нет замера",B6-C6)</f>
      </c>
      <c r="E6" s="3">
        <f>IF(COUNT(B6:C6)&lt;&gt;2,"Заполните оба замера",IF(MIN(B6:C6)&lt;0,"Время не может быть отрицательным","Замеры указаны"))</f>
      </c>
    </row>
    <row r="7" ht="30" customHeight="1" spans="1:5" x14ac:dyDescent="0.25">
      <c r="A7" s="3" t="s">
        <v>65</v>
      </c>
      <c r="B7" s="10"/>
      <c r="C7" s="10"/>
      <c r="D7" s="11">
        <f>IF(COUNT(B7:C7)&lt;&gt;2,"Нет замера",B7-C7)</f>
      </c>
      <c r="E7" s="3">
        <f>IF(COUNT(B7:C7)&lt;&gt;2,"Заполните оба замера",IF(MIN(B7:C7)&lt;0,"Время не может быть отрицательным","Замеры указаны"))</f>
      </c>
    </row>
    <row r="8" ht="30" customHeight="1" spans="1:5" x14ac:dyDescent="0.25">
      <c r="A8" s="3" t="s">
        <v>66</v>
      </c>
      <c r="B8" s="10"/>
      <c r="C8" s="10"/>
      <c r="D8" s="11">
        <f>IF(COUNT(B8:C8)&lt;&gt;2,"Нет замера",B8-C8)</f>
      </c>
      <c r="E8" s="3">
        <f>IF(COUNT(B8:C8)&lt;&gt;2,"Заполните оба замера",IF(MIN(B8:C8)&lt;0,"Время не может быть отрицательным","Замеры указаны"))</f>
      </c>
    </row>
    <row r="9" ht="30" customHeight="1" spans="1:5" x14ac:dyDescent="0.25">
      <c r="A9" s="3" t="s">
        <v>67</v>
      </c>
      <c r="B9" s="10"/>
      <c r="C9" s="10"/>
      <c r="D9" s="11">
        <f>IF(COUNT(B9:C9)&lt;&gt;2,"Нет замера",B9-C9)</f>
      </c>
      <c r="E9" s="3">
        <f>IF(COUNT(B9:C9)&lt;&gt;2,"Заполните оба замера",IF(MIN(B9:C9)&lt;0,"Время не может быть отрицательным","Замеры указаны"))</f>
      </c>
    </row>
    <row r="10" ht="30" customHeight="1" spans="1:4" x14ac:dyDescent="0.25">
      <c r="A10" s="3" t="s">
        <v>68</v>
      </c>
      <c r="B10" s="11">
        <f>IF(COUNT(B5:B9)&lt;&gt;5,"Нет всех замеров",IF(MIN(B5:B9)&lt;0,"Проверьте время",SUM(B5:B9)))</f>
      </c>
      <c r="C10" s="11">
        <f>IF(COUNT(C5:C9)&lt;&gt;5,"Нет всех замеров",IF(MIN(C5:C9)&lt;0,"Проверьте время",SUM(C5:C9)))</f>
      </c>
      <c r="D10" s="11">
        <f>IF(COUNT(B10:C10)&lt;&gt;2,"Нет всех замеров",B10-C10)</f>
      </c>
    </row>
    <row r="11" spans="2:4" x14ac:dyDescent="0.25">
      <c r="B11" s="12"/>
      <c r="C11" s="12"/>
      <c r="D11" s="12"/>
    </row>
    <row r="12" ht="30" customHeight="1" spans="1:4" x14ac:dyDescent="0.25">
      <c r="A12" s="3" t="s">
        <v>69</v>
      </c>
      <c r="B12" s="10"/>
      <c r="C12" s="11"/>
      <c r="D12" s="11"/>
    </row>
    <row r="13" spans="2:4" x14ac:dyDescent="0.25">
      <c r="B13" s="12"/>
      <c r="C13" s="12"/>
      <c r="D13" s="12"/>
    </row>
    <row r="14" ht="30" customHeight="1" spans="1:4" x14ac:dyDescent="0.25">
      <c r="A14" s="3" t="s">
        <v>70</v>
      </c>
      <c r="B14" s="11">
        <f>IF(OR(NOT(ISNUMBER(D10)),NOT(ISNUMBER(B12))),"Нет данных",IF(OR(B12&lt;0,MOD(B12,1)&lt;&gt;0),"Проверьте число смет",D10*B12))</f>
      </c>
      <c r="C14" s="11"/>
      <c r="D14" s="11"/>
    </row>
    <row r="15" ht="30" customHeight="1" spans="1:4" x14ac:dyDescent="0.25">
      <c r="A15" s="3" t="s">
        <v>71</v>
      </c>
      <c r="B15" s="11">
        <f>IF(NOT(ISNUMBER(B14)),"Нет данных",B14/60)</f>
      </c>
      <c r="C15" s="11"/>
      <c r="D15" s="11"/>
    </row>
    <row r="16" ht="30" customHeight="1" spans="1:2" x14ac:dyDescent="0.25">
      <c r="A16" s="3" t="s">
        <v>72</v>
      </c>
      <c r="B16" s="3">
        <f>IF(NOT(ISNUMBER(B14)),"Нет данных",IF(B14&lt;0,"минус ","")&amp;INT(ABS(B14)/60)&amp;" ч "&amp;MOD(ABS(B14),60)&amp;" мин")</f>
      </c>
    </row>
    <row r="18" ht="30" customHeight="1" spans="1:1" x14ac:dyDescent="0.25">
      <c r="A18" s="3" t="s">
        <v>73</v>
      </c>
    </row>
    <row r="19" ht="36" customHeight="1" spans="1:5" x14ac:dyDescent="0.25">
      <c r="A19" s="3" t="s">
        <v>74</v>
      </c>
      <c r="B19" s="3"/>
      <c r="C19" s="3"/>
      <c r="D19" s="3"/>
      <c r="E19" s="3"/>
    </row>
    <row r="20" ht="36" customHeight="1" spans="1:5" x14ac:dyDescent="0.25">
      <c r="A20" s="3" t="s">
        <v>75</v>
      </c>
      <c r="B20" s="3"/>
      <c r="C20" s="3"/>
      <c r="D20" s="3"/>
      <c r="E20" s="3"/>
    </row>
  </sheetData>
  <mergeCells count="2">
    <mergeCell ref="A19:E19"/>
    <mergeCell ref="A20:E20"/>
  </mergeCells>
  <conditionalFormatting sqref="E5:E9">
    <cfRule type="expression" dxfId="3" priority="1">
      <formula>E5&lt;&gt;"Замеры указаны"</formula>
    </cfRule>
  </conditionalFormatting>
  <conditionalFormatting sqref="B14:B15">
    <cfRule type="expression" dxfId="4" priority="2">
      <formula>AND(ISNUMBER(B14),B14&lt;0)</formula>
    </cfRule>
  </conditionalFormatting>
  <dataValidations count="2">
    <dataValidation type="whole" operator="greaterThanOrEqual" allowBlank="1" showErrorMessage="1" error="Укажите целое число смет от нуля." sqref="B12">
      <formula1>0</formula1>
    </dataValidation>
    <dataValidation type="decimal" operator="greaterThanOrEqual" allowBlank="1" showErrorMessage="1" error="Укажите число минут от нуля." sqref="B5:C9">
      <formula1>0</formula1>
    </dataValidation>
  </dataValidations>
  <pageMargins left="0.3" right="0.3" top="0.4" bottom="0.4" header="0.2" footer="0.2"/>
  <pageSetup paperSize="9" orientation="portrait" horizontalDpi="4294967295" verticalDpi="4294967295" scale="100" fitToWidth="1" fitToHeight="0"/>
  <headerFooter>
    <oddFooter>Сметрикс | Учебный контроль, не ЛСР | Страница &amp;P из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33"/>
  <sheetViews>
    <sheetView workbookViewId="0" showGridLines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50" customWidth="1"/>
    <col min="2" max="2" width="30" customWidth="1"/>
    <col min="3" max="3" width="18" customWidth="1"/>
    <col min="4" max="4" width="28" customWidth="1"/>
    <col min="5" max="5" width="62" customWidth="1"/>
    <col min="6" max="6" width="48" customWidth="1"/>
    <col min="7" max="7" width="26" customWidth="1"/>
  </cols>
  <sheetData>
    <row r="2" ht="24" customHeight="1" spans="1:1" x14ac:dyDescent="0.25">
      <c r="A2" s="1" t="s">
        <v>76</v>
      </c>
    </row>
    <row r="4" ht="42" customHeight="1" spans="1:5" x14ac:dyDescent="0.25">
      <c r="A4" s="2" t="s">
        <v>77</v>
      </c>
      <c r="B4" s="2" t="s">
        <v>78</v>
      </c>
      <c r="C4" s="2" t="s">
        <v>79</v>
      </c>
      <c r="D4" s="2" t="s">
        <v>14</v>
      </c>
      <c r="E4" s="2" t="s">
        <v>80</v>
      </c>
    </row>
    <row r="5" ht="42" customHeight="1" spans="1:5" x14ac:dyDescent="0.25">
      <c r="A5" s="3" t="s">
        <v>81</v>
      </c>
      <c r="B5" s="4"/>
      <c r="C5" s="5"/>
      <c r="D5" s="4"/>
      <c r="E5" s="4"/>
    </row>
    <row r="6" ht="42" customHeight="1" spans="1:5" x14ac:dyDescent="0.25">
      <c r="A6" s="3" t="s">
        <v>82</v>
      </c>
      <c r="B6" s="4"/>
      <c r="C6" s="5"/>
      <c r="D6" s="4"/>
      <c r="E6" s="4"/>
    </row>
    <row r="7" ht="42" customHeight="1" spans="1:5" x14ac:dyDescent="0.25">
      <c r="A7" s="3" t="s">
        <v>83</v>
      </c>
      <c r="B7" s="4"/>
      <c r="C7" s="5"/>
      <c r="D7" s="4"/>
      <c r="E7" s="4"/>
    </row>
    <row r="8" ht="42" customHeight="1" spans="1:5" x14ac:dyDescent="0.25">
      <c r="A8" s="3" t="s">
        <v>84</v>
      </c>
      <c r="B8" s="4"/>
      <c r="C8" s="5"/>
      <c r="D8" s="4"/>
      <c r="E8" s="4"/>
    </row>
    <row r="9" ht="42" customHeight="1" spans="1:5" x14ac:dyDescent="0.25">
      <c r="A9" s="3" t="s">
        <v>85</v>
      </c>
      <c r="B9" s="4"/>
      <c r="C9" s="5"/>
      <c r="D9" s="4"/>
      <c r="E9" s="4"/>
    </row>
    <row r="10" ht="42" customHeight="1" spans="1:5" x14ac:dyDescent="0.25">
      <c r="A10" s="3" t="s">
        <v>86</v>
      </c>
      <c r="B10" s="4"/>
      <c r="C10" s="5"/>
      <c r="D10" s="4"/>
      <c r="E10" s="4"/>
    </row>
    <row r="11" ht="42" customHeight="1" spans="1:5" x14ac:dyDescent="0.25">
      <c r="A11" s="3" t="s">
        <v>87</v>
      </c>
      <c r="B11" s="4"/>
      <c r="C11" s="5"/>
      <c r="D11" s="4"/>
      <c r="E11" s="4"/>
    </row>
    <row r="12" ht="42" customHeight="1" spans="1:5" x14ac:dyDescent="0.25">
      <c r="A12" s="3" t="s">
        <v>88</v>
      </c>
      <c r="B12" s="4"/>
      <c r="C12" s="5"/>
      <c r="D12" s="4"/>
      <c r="E12" s="4"/>
    </row>
    <row r="13" ht="42" customHeight="1" spans="1:5" x14ac:dyDescent="0.25">
      <c r="A13" s="3" t="s">
        <v>89</v>
      </c>
      <c r="B13" s="4"/>
      <c r="C13" s="5"/>
      <c r="D13" s="4"/>
      <c r="E13" s="4"/>
    </row>
    <row r="15" ht="30" customHeight="1" spans="1:2" x14ac:dyDescent="0.25">
      <c r="A15" s="3" t="s">
        <v>90</v>
      </c>
      <c r="B15" s="3">
        <f>IF(OR(COUNTIF(B5:B13,"Проверено")&lt;&gt;9,COUNTBLANK(C5:D13)&gt;0),"Есть открытые пункты","Все пункты закрыты")</f>
      </c>
    </row>
    <row r="17" ht="30" customHeight="1" spans="1:7" x14ac:dyDescent="0.25">
      <c r="A17" s="3" t="s">
        <v>91</v>
      </c>
      <c r="B17" s="3"/>
      <c r="C17" s="3"/>
      <c r="D17" s="3"/>
      <c r="E17" s="3"/>
      <c r="F17" s="3"/>
      <c r="G17" s="3"/>
    </row>
    <row r="18" ht="36" customHeight="1" spans="1:7" x14ac:dyDescent="0.25">
      <c r="A18" s="2" t="s">
        <v>79</v>
      </c>
      <c r="B18" s="2" t="s">
        <v>92</v>
      </c>
      <c r="C18" s="2" t="s">
        <v>80</v>
      </c>
      <c r="D18" s="2" t="s">
        <v>93</v>
      </c>
      <c r="E18" s="2" t="s">
        <v>94</v>
      </c>
      <c r="F18" s="2" t="s">
        <v>95</v>
      </c>
      <c r="G18" s="2" t="s">
        <v>14</v>
      </c>
    </row>
    <row r="19" ht="54" customHeight="1" spans="1:7" x14ac:dyDescent="0.25">
      <c r="A19" s="13"/>
      <c r="B19" s="14"/>
      <c r="C19" s="14"/>
      <c r="D19" s="14"/>
      <c r="E19" s="14"/>
      <c r="F19" s="14"/>
      <c r="G19" s="14"/>
    </row>
    <row r="20" ht="54" customHeight="1" spans="1:7" x14ac:dyDescent="0.25">
      <c r="A20" s="13"/>
      <c r="B20" s="14"/>
      <c r="C20" s="14"/>
      <c r="D20" s="14"/>
      <c r="E20" s="14"/>
      <c r="F20" s="14"/>
      <c r="G20" s="14"/>
    </row>
    <row r="21" ht="54" customHeight="1" spans="1:7" x14ac:dyDescent="0.25">
      <c r="A21" s="13"/>
      <c r="B21" s="14"/>
      <c r="C21" s="14"/>
      <c r="D21" s="14"/>
      <c r="E21" s="14"/>
      <c r="F21" s="14"/>
      <c r="G21" s="14"/>
    </row>
    <row r="22" ht="54" customHeight="1" spans="1:7" x14ac:dyDescent="0.25">
      <c r="A22" s="13"/>
      <c r="B22" s="14"/>
      <c r="C22" s="14"/>
      <c r="D22" s="14"/>
      <c r="E22" s="14"/>
      <c r="F22" s="14"/>
      <c r="G22" s="14"/>
    </row>
    <row r="23" ht="54" customHeight="1" spans="1:7" x14ac:dyDescent="0.25">
      <c r="A23" s="13"/>
      <c r="B23" s="14"/>
      <c r="C23" s="14"/>
      <c r="D23" s="14"/>
      <c r="E23" s="14"/>
      <c r="F23" s="14"/>
      <c r="G23" s="14"/>
    </row>
    <row r="24" ht="54" customHeight="1" spans="1:7" x14ac:dyDescent="0.25">
      <c r="A24" s="13"/>
      <c r="B24" s="14"/>
      <c r="C24" s="14"/>
      <c r="D24" s="14"/>
      <c r="E24" s="14"/>
      <c r="F24" s="14"/>
      <c r="G24" s="14"/>
    </row>
    <row r="25" ht="54" customHeight="1" spans="1:7" x14ac:dyDescent="0.25">
      <c r="A25" s="13"/>
      <c r="B25" s="14"/>
      <c r="C25" s="14"/>
      <c r="D25" s="14"/>
      <c r="E25" s="14"/>
      <c r="F25" s="14"/>
      <c r="G25" s="14"/>
    </row>
    <row r="26" ht="54" customHeight="1" spans="1:7" x14ac:dyDescent="0.25">
      <c r="A26" s="13"/>
      <c r="B26" s="14"/>
      <c r="C26" s="14"/>
      <c r="D26" s="14"/>
      <c r="E26" s="14"/>
      <c r="F26" s="14"/>
      <c r="G26" s="14"/>
    </row>
    <row r="27" ht="54" customHeight="1" spans="1:7" x14ac:dyDescent="0.25">
      <c r="A27" s="13"/>
      <c r="B27" s="14"/>
      <c r="C27" s="14"/>
      <c r="D27" s="14"/>
      <c r="E27" s="14"/>
      <c r="F27" s="14"/>
      <c r="G27" s="14"/>
    </row>
    <row r="28" ht="54" customHeight="1" spans="1:7" x14ac:dyDescent="0.25">
      <c r="A28" s="13"/>
      <c r="B28" s="14"/>
      <c r="C28" s="14"/>
      <c r="D28" s="14"/>
      <c r="E28" s="14"/>
      <c r="F28" s="14"/>
      <c r="G28" s="14"/>
    </row>
    <row r="30" ht="30" customHeight="1" spans="1:4" x14ac:dyDescent="0.25">
      <c r="A30" s="3" t="s">
        <v>96</v>
      </c>
      <c r="B30" s="4"/>
      <c r="C30" s="3" t="s">
        <v>79</v>
      </c>
      <c r="D30" s="5"/>
    </row>
    <row r="31" ht="30" customHeight="1" spans="1:4" x14ac:dyDescent="0.25">
      <c r="A31" s="3" t="s">
        <v>97</v>
      </c>
      <c r="B31" s="4"/>
      <c r="C31" s="3" t="s">
        <v>79</v>
      </c>
      <c r="D31" s="5"/>
    </row>
    <row r="33" ht="30" customHeight="1" spans="1:2" x14ac:dyDescent="0.25">
      <c r="A33" s="3" t="s">
        <v>98</v>
      </c>
      <c r="B33" s="3">
        <f>IF(OR(B15&lt;&gt;"Все пункты закрыты",B30="",D30="",B31="",D31=""),"Приёмка не завершена","Пилот принят")</f>
      </c>
    </row>
  </sheetData>
  <mergeCells count="1">
    <mergeCell ref="A17:G17"/>
  </mergeCells>
  <conditionalFormatting sqref="B15">
    <cfRule type="expression" dxfId="5" priority="1">
      <formula>B15&lt;&gt;"Все пункты закрыты"</formula>
    </cfRule>
  </conditionalFormatting>
  <conditionalFormatting sqref="B33">
    <cfRule type="expression" dxfId="6" priority="2">
      <formula>B33&lt;&gt;"Пилот принят"</formula>
    </cfRule>
  </conditionalFormatting>
  <dataValidations count="1">
    <dataValidation type="list" allowBlank="1" showErrorMessage="1" errorTitle="Выберите значение" error="Используйте значение из списка." sqref="B5:B13">
      <formula1>"Проверено,Требуется исправление"</formula1>
    </dataValidation>
  </dataValidations>
  <pageMargins left="0.3" right="0.3" top="0.4" bottom="0.4" header="0.2" footer="0.2"/>
  <pageSetup paperSize="9" orientation="portrait" horizontalDpi="4294967295" verticalDpi="4294967295" scale="100" fitToWidth="1" fitToHeight="0"/>
  <headerFooter>
    <oddFooter>Сметрикс | Учебный контроль, не ЛСР | 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Паспорт</vt:lpstr>
      <vt:lpstr>ВОР</vt:lpstr>
      <vt:lpstr>Проверка подбора</vt:lpstr>
      <vt:lpstr>Время</vt:lpstr>
      <vt:lpstr>Приёмка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2026-10-05T00:00:00Z</dcterms:modified>
</cp:coreProperties>
</file>